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登録" sheetId="1" r:id="rId1"/>
    <sheet name="高校総体" sheetId="2" r:id="rId2"/>
    <sheet name="サマーJR" sheetId="3" r:id="rId3"/>
    <sheet name="新人戦" sheetId="4" r:id="rId4"/>
    <sheet name="会長杯" sheetId="5" r:id="rId5"/>
    <sheet name="樋口杯" sheetId="6" r:id="rId6"/>
    <sheet name="データ１" sheetId="7" state="hidden" r:id="rId7"/>
    <sheet name="データ２" sheetId="8" r:id="rId8"/>
  </sheets>
  <externalReferences>
    <externalReference r:id="rId11"/>
  </externalReferences>
  <definedNames>
    <definedName name="_xlnm.Print_Area" localSheetId="2">'サマーJR'!$D$1:$M$47</definedName>
    <definedName name="_xlnm.Print_Area" localSheetId="4">'会長杯'!$D$1:$M$48</definedName>
    <definedName name="_xlnm.Print_Area" localSheetId="1">'高校総体'!$D$1:$O$47</definedName>
    <definedName name="_xlnm.Print_Area" localSheetId="3">'新人戦'!$D$1:$N$47</definedName>
    <definedName name="_xlnm.Print_Area" localSheetId="5">'樋口杯'!$D$1:$M$47</definedName>
    <definedName name="_xlnm.Print_Titles" localSheetId="3">'新人戦'!$N:$N</definedName>
    <definedName name="学校名">'データ２'!$A:$A</definedName>
    <definedName name="学年">'データ１'!$G$2:$G$4</definedName>
    <definedName name="姓登録">'登録'!$B$9:$B$108</definedName>
    <definedName name="生月">'データ１'!$D$2:$D$13</definedName>
    <definedName name="生日">'データ１'!$E$2:$E$32</definedName>
    <definedName name="生年">'データ１'!$C$2:$C$28</definedName>
    <definedName name="大会">'データ１'!$B$2:$B$8</definedName>
    <definedName name="団体">'データ１'!$H$2</definedName>
    <definedName name="男女">'データ１'!$F$2:$F$3</definedName>
    <definedName name="年度">'データ１'!$A$2:$A$28</definedName>
  </definedNames>
  <calcPr fullCalcOnLoad="1"/>
</workbook>
</file>

<file path=xl/comments3.xml><?xml version="1.0" encoding="utf-8"?>
<comments xmlns="http://schemas.openxmlformats.org/spreadsheetml/2006/main">
  <authors>
    <author> 宇都和夫</author>
  </authors>
  <commentList>
    <comment ref="K15" authorId="0">
      <text>
        <r>
          <rPr>
            <sz val="9"/>
            <rFont val="ＭＳ Ｐゴシック"/>
            <family val="3"/>
          </rPr>
          <t>１年生の部
１～８
２年生の部
２１～２８
でそれぞれ８名まで</t>
        </r>
      </text>
    </comment>
  </commentList>
</comments>
</file>

<file path=xl/comments5.xml><?xml version="1.0" encoding="utf-8"?>
<comments xmlns="http://schemas.openxmlformats.org/spreadsheetml/2006/main">
  <authors>
    <author> 宇都和夫</author>
  </authors>
  <commentList>
    <comment ref="K15" authorId="0">
      <text>
        <r>
          <rPr>
            <sz val="9"/>
            <rFont val="ＭＳ Ｐゴシック"/>
            <family val="3"/>
          </rPr>
          <t>16歳以下の部
１～８
18歳以下の部
２１～２８
でそれぞれ８名まで</t>
        </r>
      </text>
    </comment>
  </commentList>
</comments>
</file>

<file path=xl/comments6.xml><?xml version="1.0" encoding="utf-8"?>
<comments xmlns="http://schemas.openxmlformats.org/spreadsheetml/2006/main">
  <authors>
    <author>sugaku-t</author>
  </authors>
  <commentList>
    <comment ref="J15" authorId="0">
      <text>
        <r>
          <rPr>
            <sz val="9"/>
            <rFont val="ＭＳ Ｐゴシック"/>
            <family val="3"/>
          </rPr>
          <t>1年ダブルス：１～６
2年ダブルス：１１～１６</t>
        </r>
      </text>
    </comment>
    <comment ref="K15" authorId="0">
      <text>
        <r>
          <rPr>
            <sz val="9"/>
            <rFont val="ＭＳ Ｐゴシック"/>
            <family val="3"/>
          </rPr>
          <t xml:space="preserve">1年シングルス：１～１２
2年シングルス：２１～３２:
</t>
        </r>
      </text>
    </comment>
  </commentList>
</comments>
</file>

<file path=xl/sharedStrings.xml><?xml version="1.0" encoding="utf-8"?>
<sst xmlns="http://schemas.openxmlformats.org/spreadsheetml/2006/main" count="487" uniqueCount="378">
  <si>
    <t>登　      録</t>
  </si>
  <si>
    <t>学校名</t>
  </si>
  <si>
    <t>年度</t>
  </si>
  <si>
    <t>男女</t>
  </si>
  <si>
    <t>学校〒(ハイフンなし)</t>
  </si>
  <si>
    <t>学　校　住　所</t>
  </si>
  <si>
    <t>学校℡(ハイフンなし)</t>
  </si>
  <si>
    <t>学校FAX</t>
  </si>
  <si>
    <t>校長名</t>
  </si>
  <si>
    <t>ラ・サール</t>
  </si>
  <si>
    <t>男</t>
  </si>
  <si>
    <t>監督名</t>
  </si>
  <si>
    <t>住所</t>
  </si>
  <si>
    <t>№</t>
  </si>
  <si>
    <t>姓(3文字）</t>
  </si>
  <si>
    <t>名（3文字）</t>
  </si>
  <si>
    <t>ふりがな（8文字）</t>
  </si>
  <si>
    <t>生年</t>
  </si>
  <si>
    <t>生月</t>
  </si>
  <si>
    <t>生日</t>
  </si>
  <si>
    <t>学年</t>
  </si>
  <si>
    <t>一度登録した生徒はその年度内は消さないで下さい</t>
  </si>
  <si>
    <t>このファイルを保存するときはファイル名の先頭に学校名・男女を付け加えて下さい。例：鶴丸男テニス申込登録.xls
　　鶴丸B男テニス申込登録.xls</t>
  </si>
  <si>
    <t>女子は
　　切り取る</t>
  </si>
  <si>
    <t>テ　ニ　ス　競　技</t>
  </si>
  <si>
    <t>所在地</t>
  </si>
  <si>
    <t>電　話</t>
  </si>
  <si>
    <t>FAX</t>
  </si>
  <si>
    <t>監　督</t>
  </si>
  <si>
    <t>学校職員・外部指導者（いずれかを○で囲んで下さい）</t>
  </si>
  <si>
    <t>コーチ</t>
  </si>
  <si>
    <t>登録名</t>
  </si>
  <si>
    <t>左の登録番号を入力</t>
  </si>
  <si>
    <t>姓・名（登録から）</t>
  </si>
  <si>
    <t>団体（○印）</t>
  </si>
  <si>
    <t>ダブルス</t>
  </si>
  <si>
    <t>シングルス</t>
  </si>
  <si>
    <t>生年月日</t>
  </si>
  <si>
    <t>出身中</t>
  </si>
  <si>
    <t>参加選手合計</t>
  </si>
  <si>
    <t>★　締め切りを守って下さい。</t>
  </si>
  <si>
    <t>（このエクセルファイルはメールに添付して送って下さい）</t>
  </si>
  <si>
    <t>★　ダブルス・シングルスは強い順にそれぞれの欄に番号を書き込んで下さい。</t>
  </si>
  <si>
    <t>（ダブルスのペアは同じ番号です）</t>
  </si>
  <si>
    <t>　　　上記の者は本校の生徒で、標記大会に出場することを認め、参加申込を致します。</t>
  </si>
  <si>
    <t>年</t>
  </si>
  <si>
    <t>月</t>
  </si>
  <si>
    <t>日</t>
  </si>
  <si>
    <t>学校長</t>
  </si>
  <si>
    <t>印</t>
  </si>
  <si>
    <t>高体連個人情報に関する保護規定を承認した上で参加申込することに同意します。</t>
  </si>
  <si>
    <t>協会登録名</t>
  </si>
  <si>
    <t>姓・名（協会登録から）</t>
  </si>
  <si>
    <t>ダブルス（8組まで）</t>
  </si>
  <si>
    <t>シングルス(8人まで）</t>
  </si>
  <si>
    <t>★　1枚のシートで各学年8名までのエントリーを強い順にそれぞれの欄に番号で書き込んで下さい。</t>
  </si>
  <si>
    <t>　　 各学年８名を超える場合はB,Cチームで申し込むこと。</t>
  </si>
  <si>
    <t>ダブルス（4組まで）</t>
  </si>
  <si>
    <t>シングルス(６人まで）</t>
  </si>
  <si>
    <t>団体</t>
  </si>
  <si>
    <t>ダブルス（６組まで）</t>
  </si>
  <si>
    <t>シングルス(12人まで）</t>
  </si>
  <si>
    <t>大会</t>
  </si>
  <si>
    <t>高校総体</t>
  </si>
  <si>
    <t>平成5</t>
  </si>
  <si>
    <t>01</t>
  </si>
  <si>
    <t>○</t>
  </si>
  <si>
    <t>サマーJR</t>
  </si>
  <si>
    <t>平成6</t>
  </si>
  <si>
    <t>02</t>
  </si>
  <si>
    <t>女</t>
  </si>
  <si>
    <t>新人戦</t>
  </si>
  <si>
    <t>平成7</t>
  </si>
  <si>
    <t>03</t>
  </si>
  <si>
    <t>樋口杯</t>
  </si>
  <si>
    <t>平成8</t>
  </si>
  <si>
    <t>04</t>
  </si>
  <si>
    <t>会長杯</t>
  </si>
  <si>
    <t>平成9</t>
  </si>
  <si>
    <t>05</t>
  </si>
  <si>
    <t>平成10</t>
  </si>
  <si>
    <t>06</t>
  </si>
  <si>
    <t>平成11</t>
  </si>
  <si>
    <t>07</t>
  </si>
  <si>
    <t>平成12</t>
  </si>
  <si>
    <t>08</t>
  </si>
  <si>
    <t>平成13</t>
  </si>
  <si>
    <t>09</t>
  </si>
  <si>
    <t>平成14</t>
  </si>
  <si>
    <t>平成15</t>
  </si>
  <si>
    <t>平成16</t>
  </si>
  <si>
    <t>平成17</t>
  </si>
  <si>
    <t>平成18</t>
  </si>
  <si>
    <t>平成19</t>
  </si>
  <si>
    <t>平成20</t>
  </si>
  <si>
    <t>平成21</t>
  </si>
  <si>
    <t>平成22</t>
  </si>
  <si>
    <t>平成23</t>
  </si>
  <si>
    <t>平成24</t>
  </si>
  <si>
    <t>平成25</t>
  </si>
  <si>
    <t>平成26</t>
  </si>
  <si>
    <t>平成27</t>
  </si>
  <si>
    <t>平成28</t>
  </si>
  <si>
    <t>平成29</t>
  </si>
  <si>
    <t>平成30</t>
  </si>
  <si>
    <t>平成31</t>
  </si>
  <si>
    <t>鶴丸</t>
  </si>
  <si>
    <t>甲南</t>
  </si>
  <si>
    <t>鹿児島中央</t>
  </si>
  <si>
    <t>錦江湾</t>
  </si>
  <si>
    <t>武岡台</t>
  </si>
  <si>
    <t>開陽</t>
  </si>
  <si>
    <t>明桜館</t>
  </si>
  <si>
    <t>松陽</t>
  </si>
  <si>
    <t>鹿児島東</t>
  </si>
  <si>
    <t>鹿児島工業</t>
  </si>
  <si>
    <t>鹿児島南</t>
  </si>
  <si>
    <t>鹿児島玉龍</t>
  </si>
  <si>
    <t>鹿児島商業</t>
  </si>
  <si>
    <t>樟南</t>
  </si>
  <si>
    <t>鹿児島純心女子</t>
  </si>
  <si>
    <t>鹿児島実業</t>
  </si>
  <si>
    <t>修学館</t>
  </si>
  <si>
    <t>志學館</t>
  </si>
  <si>
    <t>池田</t>
  </si>
  <si>
    <t>鹿児島</t>
  </si>
  <si>
    <t>伊集院</t>
  </si>
  <si>
    <t>鹿児島城西</t>
  </si>
  <si>
    <t>鹿児島育英館</t>
  </si>
  <si>
    <t>川薩清修館</t>
  </si>
  <si>
    <t>薩摩中央</t>
  </si>
  <si>
    <t>出水</t>
  </si>
  <si>
    <t>出水工業</t>
  </si>
  <si>
    <t>出水商業</t>
  </si>
  <si>
    <t>鶴翔</t>
  </si>
  <si>
    <t>れいめい</t>
  </si>
  <si>
    <t>大口</t>
  </si>
  <si>
    <t>霧島</t>
  </si>
  <si>
    <t>蒲生</t>
  </si>
  <si>
    <t>加治木</t>
  </si>
  <si>
    <t>加治木工業</t>
  </si>
  <si>
    <t>隼人工業</t>
  </si>
  <si>
    <t>国分</t>
  </si>
  <si>
    <t>国分中央</t>
  </si>
  <si>
    <t>鹿児島第一</t>
  </si>
  <si>
    <t>福山</t>
  </si>
  <si>
    <t>鹿児島高専</t>
  </si>
  <si>
    <t>加世田</t>
  </si>
  <si>
    <t>枕崎</t>
  </si>
  <si>
    <t>鹿児島水産</t>
  </si>
  <si>
    <t>川辺</t>
  </si>
  <si>
    <t>薩南工業</t>
  </si>
  <si>
    <t>鳳凰</t>
  </si>
  <si>
    <t>指宿</t>
  </si>
  <si>
    <t>頴娃</t>
  </si>
  <si>
    <t>鹿屋</t>
  </si>
  <si>
    <t>鹿屋工業</t>
  </si>
  <si>
    <t>鹿屋農業</t>
  </si>
  <si>
    <t>鹿屋女子</t>
  </si>
  <si>
    <t>鹿屋中央</t>
  </si>
  <si>
    <t>串良商業</t>
  </si>
  <si>
    <t>南大隅</t>
  </si>
  <si>
    <t>尚志館</t>
  </si>
  <si>
    <t>種子島</t>
  </si>
  <si>
    <t>種子島中央</t>
  </si>
  <si>
    <t>大島北</t>
  </si>
  <si>
    <t>奄美</t>
  </si>
  <si>
    <t>徳之島</t>
  </si>
  <si>
    <t>沖永良部</t>
  </si>
  <si>
    <t>鶴丸Ｂ</t>
  </si>
  <si>
    <t>甲南Ｂ</t>
  </si>
  <si>
    <t>鹿児島中央Ｂ</t>
  </si>
  <si>
    <t>錦江湾Ｂ</t>
  </si>
  <si>
    <t>武岡台Ｂ</t>
  </si>
  <si>
    <t>開陽Ｂ</t>
  </si>
  <si>
    <t>明桜館Ｂ</t>
  </si>
  <si>
    <t>松陽Ｂ</t>
  </si>
  <si>
    <t>鹿児島東Ｂ</t>
  </si>
  <si>
    <t>鹿児島工業Ｂ</t>
  </si>
  <si>
    <t>鹿児島南Ｂ</t>
  </si>
  <si>
    <t>鹿児島玉龍Ｂ</t>
  </si>
  <si>
    <t>鹿児島商業Ｂ</t>
  </si>
  <si>
    <t>樟南Ｂ</t>
  </si>
  <si>
    <t>鹿児島純心女子Ｂ</t>
  </si>
  <si>
    <t>鹿児島実業Ｂ</t>
  </si>
  <si>
    <t>ラ・サールＢ</t>
  </si>
  <si>
    <t>修学館Ｂ</t>
  </si>
  <si>
    <t>志學館Ｂ</t>
  </si>
  <si>
    <t>池田Ｂ</t>
  </si>
  <si>
    <t>鹿児島Ｂ</t>
  </si>
  <si>
    <t>伊集院Ｂ</t>
  </si>
  <si>
    <t>鹿児島城西Ｂ</t>
  </si>
  <si>
    <t>鹿児島育英館Ｂ</t>
  </si>
  <si>
    <t>川薩清修館Ｂ</t>
  </si>
  <si>
    <t>薩摩中央Ｂ</t>
  </si>
  <si>
    <t>出水Ｂ</t>
  </si>
  <si>
    <t>出水工業Ｂ</t>
  </si>
  <si>
    <t>出水商業Ｂ</t>
  </si>
  <si>
    <t>鶴翔Ｂ</t>
  </si>
  <si>
    <t>れいめいＢ</t>
  </si>
  <si>
    <t>大口Ｂ</t>
  </si>
  <si>
    <t>霧島Ｂ</t>
  </si>
  <si>
    <t>蒲生Ｂ</t>
  </si>
  <si>
    <t>加治木Ｂ</t>
  </si>
  <si>
    <t>加治木工業Ｂ</t>
  </si>
  <si>
    <t>隼人工業Ｂ</t>
  </si>
  <si>
    <t>国分Ｂ</t>
  </si>
  <si>
    <t>国分中央Ｂ</t>
  </si>
  <si>
    <t>鹿児島第一Ｂ</t>
  </si>
  <si>
    <t>福山Ｂ</t>
  </si>
  <si>
    <t>鹿児島高専Ｂ</t>
  </si>
  <si>
    <t>加世田Ｂ</t>
  </si>
  <si>
    <t>枕崎Ｂ</t>
  </si>
  <si>
    <t>鹿児島水産Ｂ</t>
  </si>
  <si>
    <t>川辺Ｂ</t>
  </si>
  <si>
    <t>薩南工業Ｂ</t>
  </si>
  <si>
    <t>鳳凰Ｂ</t>
  </si>
  <si>
    <t>指宿Ｂ</t>
  </si>
  <si>
    <t>頴娃Ｂ</t>
  </si>
  <si>
    <t>鹿屋Ｂ</t>
  </si>
  <si>
    <t>鹿屋工業Ｂ</t>
  </si>
  <si>
    <t>鹿屋農業Ｂ</t>
  </si>
  <si>
    <t>鹿屋女子Ｂ</t>
  </si>
  <si>
    <t>鹿屋中央Ｂ</t>
  </si>
  <si>
    <t>串良商業Ｂ</t>
  </si>
  <si>
    <t>南大隅Ｂ</t>
  </si>
  <si>
    <t>尚志館Ｂ</t>
  </si>
  <si>
    <t>種子島Ｂ</t>
  </si>
  <si>
    <t>種子島中央Ｂ</t>
  </si>
  <si>
    <t>大島北Ｂ</t>
  </si>
  <si>
    <t>奄美Ｂ</t>
  </si>
  <si>
    <t>徳之島Ｂ</t>
  </si>
  <si>
    <t>鶴丸Ｃ</t>
  </si>
  <si>
    <t>甲南Ｃ</t>
  </si>
  <si>
    <t>鹿児島中央Ｃ</t>
  </si>
  <si>
    <t>錦江湾Ｃ</t>
  </si>
  <si>
    <t>武岡台Ｃ</t>
  </si>
  <si>
    <t>開陽Ｃ</t>
  </si>
  <si>
    <t>明桜館Ｃ</t>
  </si>
  <si>
    <t>松陽Ｃ</t>
  </si>
  <si>
    <t>鹿児島東Ｃ</t>
  </si>
  <si>
    <t>鹿児島工業Ｃ</t>
  </si>
  <si>
    <t>鹿児島南Ｃ</t>
  </si>
  <si>
    <t>鹿児島玉龍Ｃ</t>
  </si>
  <si>
    <t>鹿児島商業Ｃ</t>
  </si>
  <si>
    <t>樟南Ｃ</t>
  </si>
  <si>
    <t>鹿児島純心女子Ｃ</t>
  </si>
  <si>
    <t>鹿児島実業Ｃ</t>
  </si>
  <si>
    <t>ラ・サールＣ</t>
  </si>
  <si>
    <t>修学館Ｃ</t>
  </si>
  <si>
    <t>志學館Ｃ</t>
  </si>
  <si>
    <t>池田Ｃ</t>
  </si>
  <si>
    <t>鹿児島Ｃ</t>
  </si>
  <si>
    <t>伊集院Ｃ</t>
  </si>
  <si>
    <t>鹿児島城西Ｃ</t>
  </si>
  <si>
    <t>鹿児島育英館Ｃ</t>
  </si>
  <si>
    <t>川薩清修館Ｃ</t>
  </si>
  <si>
    <t>薩摩中央Ｃ</t>
  </si>
  <si>
    <t>出水Ｃ</t>
  </si>
  <si>
    <t>出水工業Ｃ</t>
  </si>
  <si>
    <t>出水商業Ｃ</t>
  </si>
  <si>
    <t>鶴翔C</t>
  </si>
  <si>
    <t>れいめいC</t>
  </si>
  <si>
    <t>大口C</t>
  </si>
  <si>
    <t>霧島C</t>
  </si>
  <si>
    <t>蒲生C</t>
  </si>
  <si>
    <t>加治木C</t>
  </si>
  <si>
    <t>加治木工業C</t>
  </si>
  <si>
    <t>隼人工業C</t>
  </si>
  <si>
    <t>国分C</t>
  </si>
  <si>
    <t>国分中央C</t>
  </si>
  <si>
    <t>鹿児島第一C</t>
  </si>
  <si>
    <t>福山C</t>
  </si>
  <si>
    <t>鹿児島高専C</t>
  </si>
  <si>
    <t>加世田C</t>
  </si>
  <si>
    <t>枕崎C</t>
  </si>
  <si>
    <t>鹿児島水産C</t>
  </si>
  <si>
    <t>川辺C</t>
  </si>
  <si>
    <t>薩南工業C</t>
  </si>
  <si>
    <t>鳳凰C</t>
  </si>
  <si>
    <t>指宿C</t>
  </si>
  <si>
    <t>頴娃C</t>
  </si>
  <si>
    <t>鹿屋C</t>
  </si>
  <si>
    <t>鹿屋工業C</t>
  </si>
  <si>
    <t>鹿屋農業C</t>
  </si>
  <si>
    <t>鹿屋女子C</t>
  </si>
  <si>
    <t>鹿屋中央C</t>
  </si>
  <si>
    <t>串良商業C</t>
  </si>
  <si>
    <t>南大隅C</t>
  </si>
  <si>
    <t>尚志館C</t>
  </si>
  <si>
    <t>種子島C</t>
  </si>
  <si>
    <t>種子島中央C</t>
  </si>
  <si>
    <t>大島北C</t>
  </si>
  <si>
    <t>奄美C</t>
  </si>
  <si>
    <t>徳之島C</t>
  </si>
  <si>
    <t>鶴丸D</t>
  </si>
  <si>
    <t>甲南D</t>
  </si>
  <si>
    <t>鹿児島中央D</t>
  </si>
  <si>
    <t>錦江湾D</t>
  </si>
  <si>
    <t>武岡台D</t>
  </si>
  <si>
    <t>開陽D</t>
  </si>
  <si>
    <t>明桜館D</t>
  </si>
  <si>
    <t>松陽D</t>
  </si>
  <si>
    <t>鹿児島東D</t>
  </si>
  <si>
    <t>鹿児島工業D</t>
  </si>
  <si>
    <t>鹿児島南D</t>
  </si>
  <si>
    <t>鹿児島玉龍D</t>
  </si>
  <si>
    <t>鹿児島商業D</t>
  </si>
  <si>
    <t>樟南D</t>
  </si>
  <si>
    <t>鹿児島純心女子D</t>
  </si>
  <si>
    <t>鹿児島実業D</t>
  </si>
  <si>
    <t>ラ・サールD</t>
  </si>
  <si>
    <t>修学館D</t>
  </si>
  <si>
    <t>志學館D</t>
  </si>
  <si>
    <t>池田D</t>
  </si>
  <si>
    <t>鹿児島D</t>
  </si>
  <si>
    <t>伊集院D</t>
  </si>
  <si>
    <t>鹿児島城西D</t>
  </si>
  <si>
    <t>鹿児島育英館D</t>
  </si>
  <si>
    <t>川薩清修館D</t>
  </si>
  <si>
    <t>薩摩中央D</t>
  </si>
  <si>
    <t>出水D</t>
  </si>
  <si>
    <t>出水工業D</t>
  </si>
  <si>
    <t>出水商業D</t>
  </si>
  <si>
    <t>鶴翔D</t>
  </si>
  <si>
    <t>れいめいD</t>
  </si>
  <si>
    <t>大口D</t>
  </si>
  <si>
    <t>霧島D</t>
  </si>
  <si>
    <t>蒲生D</t>
  </si>
  <si>
    <t>加治木D</t>
  </si>
  <si>
    <t>加治木工業D</t>
  </si>
  <si>
    <t>隼人工業D</t>
  </si>
  <si>
    <t>国分D</t>
  </si>
  <si>
    <t>国分中央D</t>
  </si>
  <si>
    <t>鹿児島第一D</t>
  </si>
  <si>
    <t>福山D</t>
  </si>
  <si>
    <t>鹿児島高専D</t>
  </si>
  <si>
    <t>加世田D</t>
  </si>
  <si>
    <t>枕崎D</t>
  </si>
  <si>
    <t>鹿児島水産D</t>
  </si>
  <si>
    <t>川辺D</t>
  </si>
  <si>
    <t>薩南工業D</t>
  </si>
  <si>
    <t>鳳凰D</t>
  </si>
  <si>
    <t>指宿D</t>
  </si>
  <si>
    <t>頴娃D</t>
  </si>
  <si>
    <t>鹿屋D</t>
  </si>
  <si>
    <t>鹿屋工業D</t>
  </si>
  <si>
    <t>鹿屋農業D</t>
  </si>
  <si>
    <t>鹿屋女子D</t>
  </si>
  <si>
    <t>鹿屋中央D</t>
  </si>
  <si>
    <t>串良商業D</t>
  </si>
  <si>
    <t>南大隅D</t>
  </si>
  <si>
    <t>尚志館D</t>
  </si>
  <si>
    <t>種子島D</t>
  </si>
  <si>
    <t>種子島中央D</t>
  </si>
  <si>
    <t>大島北D</t>
  </si>
  <si>
    <t>奄美D</t>
  </si>
  <si>
    <t>徳之島D</t>
  </si>
  <si>
    <t>鹿児島実業ク</t>
  </si>
  <si>
    <t>ATA</t>
  </si>
  <si>
    <t>池田中</t>
  </si>
  <si>
    <t>川内商工</t>
  </si>
  <si>
    <t>高特支</t>
  </si>
  <si>
    <t>引率責任者</t>
  </si>
  <si>
    <t>　月</t>
  </si>
  <si>
    <t>　日</t>
  </si>
  <si>
    <t>令和</t>
  </si>
  <si>
    <t>令和</t>
  </si>
  <si>
    <t>曽於</t>
  </si>
  <si>
    <t>楠隼</t>
  </si>
  <si>
    <t>曽於B</t>
  </si>
  <si>
    <t>楠隼B</t>
  </si>
  <si>
    <t>曽於C</t>
  </si>
  <si>
    <t>楠隼C</t>
  </si>
  <si>
    <t>曽於D</t>
  </si>
  <si>
    <t>楠隼D</t>
  </si>
  <si>
    <t>緊急連絡先</t>
  </si>
  <si>
    <t>緊急連絡先(携帯電話)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</si>
</sst>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ゴシック"/>
      <family val="3"/>
    </font>
    <font>
      <sz val="11"/>
      <name val="ＭＳ Ｐ明朝"/>
      <family val="1"/>
    </font>
    <font>
      <sz val="9"/>
      <name val="ＭＳ Ｐゴシック"/>
      <family val="3"/>
    </font>
    <font>
      <sz val="10"/>
      <name val="ＭＳ Ｐ明朝"/>
      <family val="1"/>
    </font>
    <font>
      <sz val="18"/>
      <name val="ＭＳ Ｐ明朝"/>
      <family val="1"/>
    </font>
    <font>
      <sz val="12"/>
      <name val="ＭＳ Ｐ明朝"/>
      <family val="1"/>
    </font>
    <font>
      <sz val="8"/>
      <name val="ＭＳ Ｐ明朝"/>
      <family val="1"/>
    </font>
    <font>
      <sz val="9"/>
      <name val="ＭＳ Ｐ明朝"/>
      <family val="1"/>
    </font>
    <font>
      <sz val="12"/>
      <name val="ＭＳ Ｐゴシック"/>
      <family val="3"/>
    </font>
    <font>
      <sz val="18"/>
      <name val="ＭＳ Ｐゴシック"/>
      <family val="3"/>
    </font>
    <font>
      <sz val="17"/>
      <name val="ＭＳ Ｐ明朝"/>
      <family val="1"/>
    </font>
    <font>
      <b/>
      <sz val="11"/>
      <name val="ＪＳ明朝"/>
      <family val="1"/>
    </font>
    <font>
      <sz val="10"/>
      <name val="ＭＳ Ｐゴシック"/>
      <family val="3"/>
    </font>
    <font>
      <sz val="22"/>
      <name val="ＭＳ Ｐ明朝"/>
      <family val="1"/>
    </font>
    <font>
      <sz val="12"/>
      <name val="ＭＳ 明朝"/>
      <family val="1"/>
    </font>
    <font>
      <sz val="6"/>
      <name val="ＭＳ Ｐゴシック"/>
      <family val="3"/>
    </font>
    <font>
      <sz val="11"/>
      <color indexed="8"/>
      <name val="ＭＳ Ｐ明朝"/>
      <family val="1"/>
    </font>
    <font>
      <sz val="9"/>
      <name val="Meiryo UI"/>
      <family val="3"/>
    </font>
    <font>
      <sz val="11"/>
      <color theme="1"/>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thin"/>
    </border>
    <border diagonalUp="1" diagonalDown="1">
      <left style="thin"/>
      <right style="thin"/>
      <top style="thin"/>
      <bottom style="thin"/>
      <diagonal style="thin"/>
    </border>
    <border>
      <left style="medium"/>
      <right/>
      <top style="medium"/>
      <bottom style="medium"/>
    </border>
    <border>
      <left/>
      <right style="medium"/>
      <top style="medium"/>
      <bottom style="medium"/>
    </border>
    <border>
      <left/>
      <right/>
      <top style="medium"/>
      <bottom style="medium"/>
    </border>
    <border diagonalDown="1">
      <left/>
      <right/>
      <top/>
      <bottom/>
      <diagonal style="dotted"/>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148">
    <xf numFmtId="0" fontId="0" fillId="0" borderId="0" xfId="0" applyAlignment="1">
      <alignment/>
    </xf>
    <xf numFmtId="0" fontId="0" fillId="0" borderId="0" xfId="0" applyAlignment="1">
      <alignment/>
    </xf>
    <xf numFmtId="0" fontId="18" fillId="0" borderId="10" xfId="0" applyFont="1" applyBorder="1" applyAlignment="1">
      <alignment horizontal="center" vertical="center"/>
    </xf>
    <xf numFmtId="0" fontId="0" fillId="0" borderId="11" xfId="0" applyBorder="1" applyAlignment="1">
      <alignment/>
    </xf>
    <xf numFmtId="0" fontId="19" fillId="0" borderId="11" xfId="0" applyFont="1" applyBorder="1" applyAlignment="1">
      <alignment/>
    </xf>
    <xf numFmtId="0" fontId="0" fillId="0" borderId="11" xfId="0" applyBorder="1" applyAlignment="1">
      <alignment horizontal="center" vertical="center"/>
    </xf>
    <xf numFmtId="0" fontId="18" fillId="0" borderId="0" xfId="0" applyFont="1" applyAlignment="1">
      <alignment/>
    </xf>
    <xf numFmtId="0" fontId="0" fillId="0" borderId="0" xfId="0" applyAlignment="1">
      <alignment horizontal="centerContinuous" vertical="center"/>
    </xf>
    <xf numFmtId="0" fontId="21" fillId="0" borderId="0" xfId="0" applyFont="1" applyAlignment="1">
      <alignment horizontal="centerContinuous" vertical="center"/>
    </xf>
    <xf numFmtId="0" fontId="0" fillId="0" borderId="0" xfId="0" applyAlignment="1">
      <alignment horizontal="centerContinuous"/>
    </xf>
    <xf numFmtId="0" fontId="18" fillId="0" borderId="11" xfId="0" applyFont="1" applyBorder="1" applyAlignment="1">
      <alignment/>
    </xf>
    <xf numFmtId="0" fontId="20" fillId="0" borderId="11" xfId="0" applyFont="1" applyBorder="1" applyAlignment="1">
      <alignment vertical="top" wrapText="1"/>
    </xf>
    <xf numFmtId="0" fontId="18" fillId="0" borderId="11" xfId="0" applyFont="1" applyBorder="1" applyAlignment="1">
      <alignment horizontal="center" vertical="center"/>
    </xf>
    <xf numFmtId="0" fontId="18" fillId="0" borderId="11" xfId="0" applyFont="1" applyBorder="1" applyAlignment="1">
      <alignment wrapText="1"/>
    </xf>
    <xf numFmtId="0" fontId="23" fillId="0" borderId="0" xfId="0" applyFont="1" applyFill="1" applyBorder="1" applyAlignment="1">
      <alignment/>
    </xf>
    <xf numFmtId="0" fontId="24" fillId="0" borderId="11" xfId="0" applyFont="1" applyBorder="1" applyAlignment="1">
      <alignment wrapText="1"/>
    </xf>
    <xf numFmtId="0" fontId="24" fillId="0" borderId="12" xfId="0" applyFont="1" applyBorder="1" applyAlignment="1">
      <alignment horizontal="center" vertical="center" wrapText="1"/>
    </xf>
    <xf numFmtId="0" fontId="22" fillId="0" borderId="0" xfId="0" applyFont="1" applyAlignment="1">
      <alignment horizontal="center" vertical="center"/>
    </xf>
    <xf numFmtId="0" fontId="24" fillId="24" borderId="0" xfId="0" applyFont="1" applyFill="1" applyAlignment="1">
      <alignment vertical="top" wrapText="1"/>
    </xf>
    <xf numFmtId="0" fontId="18" fillId="0" borderId="0" xfId="0" applyFont="1" applyAlignment="1">
      <alignment/>
    </xf>
    <xf numFmtId="0" fontId="18" fillId="0" borderId="11" xfId="0" applyFont="1" applyBorder="1" applyAlignment="1">
      <alignment horizontal="center" vertical="center" wrapText="1"/>
    </xf>
    <xf numFmtId="0" fontId="19" fillId="0" borderId="0" xfId="0" applyFont="1" applyAlignment="1">
      <alignment/>
    </xf>
    <xf numFmtId="49" fontId="0" fillId="0" borderId="0" xfId="0" applyNumberFormat="1" applyAlignment="1">
      <alignment horizontal="center"/>
    </xf>
    <xf numFmtId="0" fontId="0" fillId="0" borderId="0" xfId="0" applyFont="1" applyAlignment="1">
      <alignment/>
    </xf>
    <xf numFmtId="0" fontId="18" fillId="0" borderId="12" xfId="0" applyFont="1" applyBorder="1" applyAlignment="1">
      <alignment vertical="center" wrapText="1"/>
    </xf>
    <xf numFmtId="0" fontId="18" fillId="0" borderId="11" xfId="0" applyFont="1" applyBorder="1" applyAlignment="1" applyProtection="1">
      <alignment horizontal="center"/>
      <protection locked="0"/>
    </xf>
    <xf numFmtId="0" fontId="18" fillId="0" borderId="11" xfId="0" applyFont="1" applyBorder="1" applyAlignment="1" applyProtection="1">
      <alignment/>
      <protection locked="0"/>
    </xf>
    <xf numFmtId="0" fontId="25" fillId="0" borderId="1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0" fontId="0" fillId="25" borderId="10" xfId="0" applyFill="1" applyBorder="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18" fillId="0" borderId="11" xfId="0" applyFont="1" applyBorder="1" applyAlignment="1" applyProtection="1">
      <alignment/>
      <protection/>
    </xf>
    <xf numFmtId="0" fontId="18" fillId="0" borderId="11" xfId="0" applyNumberFormat="1" applyFont="1" applyBorder="1" applyAlignment="1" applyProtection="1">
      <alignment/>
      <protection/>
    </xf>
    <xf numFmtId="0" fontId="18" fillId="0" borderId="12" xfId="0" applyFont="1" applyBorder="1" applyAlignment="1">
      <alignment horizontal="center" vertical="center" wrapText="1"/>
    </xf>
    <xf numFmtId="0" fontId="0" fillId="0" borderId="0" xfId="0" applyFont="1" applyAlignment="1">
      <alignment/>
    </xf>
    <xf numFmtId="0" fontId="18" fillId="0" borderId="0" xfId="0" applyFont="1" applyAlignment="1" applyProtection="1">
      <alignment/>
      <protection locked="0"/>
    </xf>
    <xf numFmtId="0" fontId="0" fillId="0" borderId="0" xfId="0" applyAlignment="1" applyProtection="1">
      <alignment/>
      <protection/>
    </xf>
    <xf numFmtId="0" fontId="27"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0" xfId="0" applyAlignment="1" applyProtection="1">
      <alignment horizontal="centerContinuous"/>
      <protection/>
    </xf>
    <xf numFmtId="0" fontId="26" fillId="0" borderId="0" xfId="0" applyFont="1" applyAlignment="1" applyProtection="1">
      <alignment vertical="center"/>
      <protection/>
    </xf>
    <xf numFmtId="0" fontId="18" fillId="0" borderId="0" xfId="0" applyFont="1" applyAlignment="1" applyProtection="1">
      <alignment/>
      <protection/>
    </xf>
    <xf numFmtId="0" fontId="18" fillId="0" borderId="0" xfId="0" applyFont="1" applyAlignment="1" applyProtection="1">
      <alignment/>
      <protection/>
    </xf>
    <xf numFmtId="0" fontId="23" fillId="0" borderId="0" xfId="0" applyFont="1" applyFill="1" applyBorder="1" applyAlignment="1" applyProtection="1">
      <alignment/>
      <protection/>
    </xf>
    <xf numFmtId="0" fontId="22" fillId="0" borderId="0" xfId="0" applyFont="1" applyAlignment="1" applyProtection="1">
      <alignment horizontal="center" vertical="center"/>
      <protection/>
    </xf>
    <xf numFmtId="0" fontId="24" fillId="24" borderId="0" xfId="0" applyFont="1" applyFill="1" applyAlignment="1" applyProtection="1">
      <alignment vertical="top" wrapText="1"/>
      <protection/>
    </xf>
    <xf numFmtId="0" fontId="18" fillId="0" borderId="11" xfId="0" applyFont="1" applyBorder="1" applyAlignment="1" applyProtection="1">
      <alignment vertical="center" wrapText="1"/>
      <protection/>
    </xf>
    <xf numFmtId="0" fontId="24" fillId="0" borderId="11" xfId="0" applyFont="1" applyBorder="1" applyAlignment="1" applyProtection="1">
      <alignment horizontal="center" vertical="center" wrapText="1"/>
      <protection/>
    </xf>
    <xf numFmtId="0" fontId="20" fillId="0" borderId="11" xfId="0" applyFont="1" applyBorder="1" applyAlignment="1" applyProtection="1">
      <alignment vertical="center"/>
      <protection/>
    </xf>
    <xf numFmtId="0" fontId="18" fillId="0" borderId="11" xfId="0" applyFont="1" applyBorder="1" applyAlignment="1" applyProtection="1">
      <alignment horizontal="center" vertical="center"/>
      <protection/>
    </xf>
    <xf numFmtId="0" fontId="18" fillId="0" borderId="11" xfId="0" applyFont="1" applyBorder="1" applyAlignment="1" applyProtection="1">
      <alignment horizontal="center" vertical="center" wrapText="1"/>
      <protection/>
    </xf>
    <xf numFmtId="0" fontId="18" fillId="0" borderId="11" xfId="0" applyFont="1" applyBorder="1" applyAlignment="1" applyProtection="1">
      <alignment horizontal="center"/>
      <protection/>
    </xf>
    <xf numFmtId="0" fontId="22" fillId="0" borderId="11" xfId="0" applyFont="1" applyBorder="1" applyAlignment="1" applyProtection="1">
      <alignment horizontal="right" vertical="center"/>
      <protection/>
    </xf>
    <xf numFmtId="0" fontId="22" fillId="0" borderId="0" xfId="0" applyFont="1" applyAlignment="1" applyProtection="1">
      <alignment horizontal="center" vertical="center"/>
      <protection locked="0"/>
    </xf>
    <xf numFmtId="0" fontId="24" fillId="24" borderId="0" xfId="0" applyFont="1" applyFill="1" applyAlignment="1" applyProtection="1">
      <alignment vertical="top" wrapText="1"/>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vertical="center" wrapText="1"/>
      <protection locked="0"/>
    </xf>
    <xf numFmtId="0" fontId="24" fillId="0" borderId="12" xfId="0" applyFont="1" applyBorder="1" applyAlignment="1" applyProtection="1">
      <alignment wrapText="1"/>
      <protection locked="0"/>
    </xf>
    <xf numFmtId="0" fontId="20" fillId="0" borderId="11" xfId="0" applyFont="1" applyBorder="1" applyAlignment="1" applyProtection="1">
      <alignment vertical="top" wrapText="1"/>
      <protection locked="0"/>
    </xf>
    <xf numFmtId="0" fontId="18" fillId="0" borderId="11" xfId="0" applyFont="1" applyBorder="1" applyAlignment="1" applyProtection="1">
      <alignment wrapText="1"/>
      <protection locked="0"/>
    </xf>
    <xf numFmtId="0" fontId="24" fillId="0" borderId="11" xfId="0" applyFont="1" applyBorder="1" applyAlignment="1" applyProtection="1">
      <alignment wrapText="1"/>
      <protection/>
    </xf>
    <xf numFmtId="0" fontId="20" fillId="0" borderId="11" xfId="0" applyFont="1" applyBorder="1" applyAlignment="1" applyProtection="1">
      <alignment vertical="top" wrapText="1"/>
      <protection/>
    </xf>
    <xf numFmtId="0" fontId="18" fillId="0" borderId="12" xfId="0" applyFont="1" applyBorder="1" applyAlignment="1" applyProtection="1">
      <alignment/>
      <protection/>
    </xf>
    <xf numFmtId="0" fontId="0" fillId="0" borderId="11" xfId="0" applyBorder="1" applyAlignment="1" applyProtection="1">
      <alignment horizontal="left"/>
      <protection locked="0"/>
    </xf>
    <xf numFmtId="0" fontId="29" fillId="0" borderId="11" xfId="0" applyFont="1" applyBorder="1" applyAlignment="1">
      <alignment horizontal="center" vertical="center"/>
    </xf>
    <xf numFmtId="0" fontId="18" fillId="17" borderId="0" xfId="0" applyFont="1" applyFill="1" applyAlignment="1">
      <alignment/>
    </xf>
    <xf numFmtId="0" fontId="28" fillId="24" borderId="0" xfId="0" applyFont="1" applyFill="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3" xfId="0" applyNumberFormat="1" applyBorder="1" applyAlignment="1" applyProtection="1">
      <alignment vertical="center"/>
      <protection locked="0"/>
    </xf>
    <xf numFmtId="0" fontId="0" fillId="0" borderId="14" xfId="0" applyBorder="1" applyAlignment="1" applyProtection="1">
      <alignment vertical="center"/>
      <protection locked="0"/>
    </xf>
    <xf numFmtId="0" fontId="30" fillId="0" borderId="0" xfId="0" applyFont="1" applyAlignment="1">
      <alignment horizontal="center" vertical="center"/>
    </xf>
    <xf numFmtId="0" fontId="0" fillId="0" borderId="0" xfId="0" applyAlignment="1">
      <alignment/>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0" fillId="0" borderId="15" xfId="0" applyBorder="1" applyAlignment="1">
      <alignment horizontal="center" vertical="center"/>
    </xf>
    <xf numFmtId="0" fontId="19" fillId="0" borderId="16" xfId="0" applyFont="1" applyBorder="1" applyAlignment="1" applyProtection="1">
      <alignment horizontal="center" vertical="top" wrapText="1"/>
      <protection locked="0"/>
    </xf>
    <xf numFmtId="0" fontId="19" fillId="0" borderId="16" xfId="0" applyFont="1" applyBorder="1" applyAlignment="1" applyProtection="1">
      <alignment horizontal="center" vertical="top"/>
      <protection locked="0"/>
    </xf>
    <xf numFmtId="0" fontId="18" fillId="0" borderId="17" xfId="0" applyFont="1" applyBorder="1" applyAlignment="1" applyProtection="1">
      <alignment horizontal="left" vertical="center"/>
      <protection/>
    </xf>
    <xf numFmtId="0" fontId="18" fillId="0" borderId="18" xfId="0" applyFont="1" applyBorder="1" applyAlignment="1" applyProtection="1">
      <alignment horizontal="left" vertical="center"/>
      <protection/>
    </xf>
    <xf numFmtId="0" fontId="31" fillId="0" borderId="17" xfId="0" applyFont="1" applyBorder="1" applyAlignment="1" applyProtection="1">
      <alignment horizontal="left" vertical="center"/>
      <protection/>
    </xf>
    <xf numFmtId="0" fontId="31" fillId="0" borderId="18" xfId="0" applyFont="1" applyBorder="1" applyAlignment="1" applyProtection="1">
      <alignment horizontal="left" vertical="center"/>
      <protection/>
    </xf>
    <xf numFmtId="0" fontId="18" fillId="0" borderId="17" xfId="0" applyNumberFormat="1" applyFont="1" applyBorder="1" applyAlignment="1" applyProtection="1">
      <alignment horizontal="left" vertical="center"/>
      <protection/>
    </xf>
    <xf numFmtId="0" fontId="18" fillId="0" borderId="18" xfId="0" applyNumberFormat="1" applyFont="1" applyBorder="1" applyAlignment="1" applyProtection="1">
      <alignment horizontal="left" vertical="center"/>
      <protection/>
    </xf>
    <xf numFmtId="0" fontId="22"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18" fillId="0" borderId="0" xfId="0" applyFont="1" applyAlignment="1" applyProtection="1">
      <alignment horizontal="left" shrinkToFit="1"/>
      <protection/>
    </xf>
    <xf numFmtId="0" fontId="18" fillId="0" borderId="0" xfId="0" applyFont="1" applyAlignment="1" applyProtection="1">
      <alignment shrinkToFit="1"/>
      <protection locked="0"/>
    </xf>
    <xf numFmtId="0" fontId="18" fillId="0" borderId="0" xfId="0" applyFont="1" applyAlignment="1" applyProtection="1">
      <alignment/>
      <protection locked="0"/>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18" fillId="0" borderId="17" xfId="0" applyFont="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26" fillId="0" borderId="14" xfId="0" applyFont="1" applyBorder="1" applyAlignment="1" applyProtection="1">
      <alignment/>
      <protection/>
    </xf>
    <xf numFmtId="0" fontId="18" fillId="0" borderId="0" xfId="0" applyFont="1" applyAlignment="1" applyProtection="1">
      <alignment shrinkToFit="1"/>
      <protection/>
    </xf>
    <xf numFmtId="49" fontId="18" fillId="0" borderId="0" xfId="0" applyNumberFormat="1" applyFont="1" applyAlignment="1" applyProtection="1">
      <alignment horizontal="left" shrinkToFit="1"/>
      <protection/>
    </xf>
    <xf numFmtId="0" fontId="0" fillId="0" borderId="0" xfId="0" applyNumberFormat="1" applyAlignment="1" applyProtection="1">
      <alignment horizontal="left" shrinkToFit="1"/>
      <protection/>
    </xf>
    <xf numFmtId="0" fontId="18" fillId="0" borderId="0" xfId="0" applyFont="1" applyAlignment="1" applyProtection="1">
      <alignment/>
      <protection/>
    </xf>
    <xf numFmtId="0" fontId="18" fillId="0" borderId="0" xfId="0" applyNumberFormat="1" applyFont="1" applyAlignment="1" applyProtection="1">
      <alignment horizontal="left" shrinkToFit="1"/>
      <protection/>
    </xf>
    <xf numFmtId="0" fontId="22"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18" fillId="0" borderId="0" xfId="0" applyNumberFormat="1" applyFont="1" applyAlignment="1" applyProtection="1">
      <alignment horizontal="center" vertical="center" shrinkToFit="1"/>
      <protection/>
    </xf>
    <xf numFmtId="0" fontId="18" fillId="0" borderId="0" xfId="0" applyNumberFormat="1" applyFont="1" applyAlignment="1" applyProtection="1">
      <alignment horizontal="center" vertical="center" shrinkToFit="1"/>
      <protection/>
    </xf>
    <xf numFmtId="49" fontId="18" fillId="0" borderId="0" xfId="0" applyNumberFormat="1" applyFont="1" applyAlignment="1" applyProtection="1">
      <alignment horizontal="center" shrinkToFit="1"/>
      <protection/>
    </xf>
    <xf numFmtId="0" fontId="18" fillId="0" borderId="0" xfId="0" applyNumberFormat="1" applyFont="1" applyAlignment="1" applyProtection="1">
      <alignment horizontal="center" shrinkToFit="1"/>
      <protection/>
    </xf>
    <xf numFmtId="0" fontId="22"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left" shrinkToFit="1"/>
    </xf>
    <xf numFmtId="0" fontId="18" fillId="0" borderId="0" xfId="0" applyFont="1" applyAlignment="1">
      <alignment/>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21" fillId="0" borderId="13" xfId="0" applyFont="1" applyBorder="1" applyAlignment="1">
      <alignment horizontal="center" vertical="center"/>
    </xf>
    <xf numFmtId="0" fontId="26" fillId="0" borderId="14" xfId="0" applyFont="1" applyBorder="1" applyAlignment="1">
      <alignment/>
    </xf>
    <xf numFmtId="0" fontId="18" fillId="0" borderId="0" xfId="0" applyFont="1" applyAlignment="1">
      <alignment shrinkToFit="1"/>
    </xf>
    <xf numFmtId="49" fontId="18" fillId="0" borderId="0" xfId="0" applyNumberFormat="1" applyFont="1" applyAlignment="1">
      <alignment horizontal="center" vertical="center" shrinkToFit="1"/>
    </xf>
    <xf numFmtId="0" fontId="18" fillId="0" borderId="0" xfId="0" applyNumberFormat="1" applyFont="1" applyAlignment="1">
      <alignment horizontal="center" vertical="center" shrinkToFit="1"/>
    </xf>
    <xf numFmtId="49" fontId="18" fillId="0" borderId="0" xfId="0" applyNumberFormat="1" applyFont="1" applyAlignment="1">
      <alignment horizontal="center" shrinkToFit="1"/>
    </xf>
    <xf numFmtId="0" fontId="18" fillId="0" borderId="0" xfId="0" applyNumberFormat="1" applyFont="1" applyAlignment="1">
      <alignment horizontal="center" shrinkToFit="1"/>
    </xf>
    <xf numFmtId="0" fontId="18" fillId="0" borderId="0" xfId="0" applyNumberFormat="1" applyFont="1" applyAlignment="1">
      <alignment horizontal="left" shrinkToFit="1"/>
    </xf>
    <xf numFmtId="0" fontId="20" fillId="0" borderId="0" xfId="0" applyFont="1" applyAlignment="1" applyProtection="1">
      <alignment shrinkToFit="1"/>
      <protection/>
    </xf>
    <xf numFmtId="0" fontId="20" fillId="0" borderId="0" xfId="0" applyFont="1" applyAlignment="1" applyProtection="1">
      <alignment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0" borderId="14" xfId="0" applyBorder="1" applyAlignment="1">
      <alignment shrinkToFit="1"/>
    </xf>
    <xf numFmtId="0" fontId="35" fillId="0" borderId="0" xfId="0" applyFont="1" applyAlignment="1" applyProtection="1">
      <alignment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lication-form_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登録"/>
      <sheetName val="高校総体"/>
      <sheetName val="サマーJR"/>
      <sheetName val="新人戦"/>
      <sheetName val="会長杯"/>
      <sheetName val="樋口杯"/>
      <sheetName val="データ１"/>
      <sheetName val="データ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08"/>
  <sheetViews>
    <sheetView tabSelected="1" zoomScale="115" zoomScaleNormal="115" zoomScalePageLayoutView="0" workbookViewId="0" topLeftCell="A1">
      <selection activeCell="B3" sqref="B3:C3"/>
    </sheetView>
  </sheetViews>
  <sheetFormatPr defaultColWidth="9.00390625" defaultRowHeight="13.5"/>
  <cols>
    <col min="1" max="1" width="4.00390625" style="0" customWidth="1"/>
    <col min="2" max="3" width="7.125" style="0" customWidth="1"/>
    <col min="4" max="4" width="7.00390625" style="0" customWidth="1"/>
    <col min="5" max="5" width="6.75390625" style="0" customWidth="1"/>
    <col min="6" max="6" width="7.00390625" style="0" customWidth="1"/>
    <col min="7" max="7" width="7.125" style="0" customWidth="1"/>
    <col min="8" max="9" width="6.875" style="0" customWidth="1"/>
    <col min="10" max="10" width="6.75390625" style="0" customWidth="1"/>
    <col min="11" max="11" width="6.375" style="0" customWidth="1"/>
    <col min="12" max="13" width="6.75390625" style="0" customWidth="1"/>
    <col min="14" max="14" width="7.75390625" style="0" customWidth="1"/>
    <col min="15" max="15" width="7.625" style="0" customWidth="1"/>
    <col min="16" max="16" width="8.00390625" style="0" customWidth="1"/>
    <col min="17" max="17" width="7.625" style="0" customWidth="1"/>
    <col min="18" max="18" width="8.25390625" style="0" customWidth="1"/>
    <col min="19" max="19" width="7.875" style="0" customWidth="1"/>
  </cols>
  <sheetData>
    <row r="1" spans="2:15" ht="25.5">
      <c r="B1" s="83" t="s">
        <v>0</v>
      </c>
      <c r="C1" s="83"/>
      <c r="D1" s="83"/>
      <c r="E1" s="83"/>
      <c r="F1" s="83"/>
      <c r="G1" s="83"/>
      <c r="H1" s="83"/>
      <c r="I1" s="83"/>
      <c r="J1" s="84"/>
      <c r="K1" s="84"/>
      <c r="L1" s="84"/>
      <c r="M1" s="84"/>
      <c r="N1" s="84"/>
      <c r="O1" s="1"/>
    </row>
    <row r="2" spans="2:19" ht="18.75" customHeight="1">
      <c r="B2" s="85" t="s">
        <v>1</v>
      </c>
      <c r="C2" s="86"/>
      <c r="D2" s="2" t="s">
        <v>2</v>
      </c>
      <c r="E2" s="2" t="s">
        <v>3</v>
      </c>
      <c r="F2" s="87" t="s">
        <v>4</v>
      </c>
      <c r="G2" s="88"/>
      <c r="H2" s="70" t="s">
        <v>5</v>
      </c>
      <c r="I2" s="89"/>
      <c r="J2" s="89"/>
      <c r="K2" s="89"/>
      <c r="L2" s="89"/>
      <c r="M2" s="71"/>
      <c r="N2" s="87" t="s">
        <v>6</v>
      </c>
      <c r="O2" s="88"/>
      <c r="P2" s="70" t="s">
        <v>7</v>
      </c>
      <c r="Q2" s="71"/>
      <c r="R2" s="70" t="s">
        <v>8</v>
      </c>
      <c r="S2" s="73"/>
    </row>
    <row r="3" spans="2:19" ht="21" customHeight="1">
      <c r="B3" s="74"/>
      <c r="C3" s="75"/>
      <c r="D3" s="27"/>
      <c r="E3" s="28"/>
      <c r="F3" s="74"/>
      <c r="G3" s="75"/>
      <c r="H3" s="77"/>
      <c r="I3" s="78"/>
      <c r="J3" s="78"/>
      <c r="K3" s="78"/>
      <c r="L3" s="78"/>
      <c r="M3" s="79"/>
      <c r="N3" s="80"/>
      <c r="O3" s="79"/>
      <c r="P3" s="81"/>
      <c r="Q3" s="82"/>
      <c r="R3" s="74"/>
      <c r="S3" s="75"/>
    </row>
    <row r="4" ht="9" customHeight="1"/>
    <row r="5" spans="2:10" ht="13.5">
      <c r="B5" s="70" t="s">
        <v>11</v>
      </c>
      <c r="C5" s="71"/>
      <c r="D5" s="72" t="s">
        <v>12</v>
      </c>
      <c r="E5" s="72"/>
      <c r="F5" s="72"/>
      <c r="G5" s="72"/>
      <c r="H5" s="72"/>
      <c r="I5" s="145" t="s">
        <v>377</v>
      </c>
      <c r="J5" s="146"/>
    </row>
    <row r="6" spans="2:11" ht="18.75" customHeight="1">
      <c r="B6" s="74"/>
      <c r="C6" s="75"/>
      <c r="D6" s="76"/>
      <c r="E6" s="76"/>
      <c r="F6" s="76"/>
      <c r="G6" s="76"/>
      <c r="H6" s="76"/>
      <c r="I6" s="143"/>
      <c r="J6" s="144"/>
      <c r="K6" s="21"/>
    </row>
    <row r="7" ht="9" customHeight="1"/>
    <row r="8" spans="1:10" ht="13.5">
      <c r="A8" s="3" t="s">
        <v>13</v>
      </c>
      <c r="B8" s="4" t="s">
        <v>14</v>
      </c>
      <c r="C8" s="4" t="s">
        <v>15</v>
      </c>
      <c r="D8" s="67" t="s">
        <v>16</v>
      </c>
      <c r="E8" s="67"/>
      <c r="F8" s="5" t="s">
        <v>17</v>
      </c>
      <c r="G8" s="5" t="s">
        <v>18</v>
      </c>
      <c r="H8" s="5" t="s">
        <v>19</v>
      </c>
      <c r="I8" s="5" t="s">
        <v>20</v>
      </c>
      <c r="J8" s="5"/>
    </row>
    <row r="9" spans="1:10" ht="13.5">
      <c r="A9" s="3">
        <v>1</v>
      </c>
      <c r="B9" s="29"/>
      <c r="C9" s="29"/>
      <c r="D9" s="66"/>
      <c r="E9" s="66"/>
      <c r="F9" s="30"/>
      <c r="G9" s="30"/>
      <c r="H9" s="30"/>
      <c r="I9" s="30"/>
      <c r="J9" s="29"/>
    </row>
    <row r="10" spans="1:17" ht="13.5">
      <c r="A10" s="3">
        <v>2</v>
      </c>
      <c r="B10" s="29"/>
      <c r="C10" s="29"/>
      <c r="D10" s="66"/>
      <c r="E10" s="66"/>
      <c r="F10" s="30"/>
      <c r="G10" s="30"/>
      <c r="H10" s="30"/>
      <c r="I10" s="30"/>
      <c r="J10" s="29"/>
      <c r="L10" s="68" t="s">
        <v>21</v>
      </c>
      <c r="M10" s="68"/>
      <c r="N10" s="68"/>
      <c r="O10" s="68"/>
      <c r="P10" s="68"/>
      <c r="Q10" s="68"/>
    </row>
    <row r="11" spans="1:10" ht="13.5">
      <c r="A11" s="3">
        <v>3</v>
      </c>
      <c r="B11" s="29"/>
      <c r="C11" s="29"/>
      <c r="D11" s="66"/>
      <c r="E11" s="66"/>
      <c r="F11" s="30"/>
      <c r="G11" s="30"/>
      <c r="H11" s="30"/>
      <c r="I11" s="30"/>
      <c r="J11" s="29"/>
    </row>
    <row r="12" spans="1:17" ht="13.5" customHeight="1">
      <c r="A12" s="3">
        <v>4</v>
      </c>
      <c r="B12" s="29"/>
      <c r="C12" s="29"/>
      <c r="D12" s="66"/>
      <c r="E12" s="66"/>
      <c r="F12" s="30"/>
      <c r="G12" s="30"/>
      <c r="H12" s="30"/>
      <c r="I12" s="30"/>
      <c r="J12" s="29"/>
      <c r="L12" s="69" t="s">
        <v>22</v>
      </c>
      <c r="M12" s="69"/>
      <c r="N12" s="69"/>
      <c r="O12" s="69"/>
      <c r="P12" s="69"/>
      <c r="Q12" s="69"/>
    </row>
    <row r="13" spans="1:17" ht="13.5">
      <c r="A13" s="3">
        <v>5</v>
      </c>
      <c r="B13" s="29"/>
      <c r="C13" s="29"/>
      <c r="D13" s="66"/>
      <c r="E13" s="66"/>
      <c r="F13" s="30"/>
      <c r="G13" s="30"/>
      <c r="H13" s="30"/>
      <c r="I13" s="30"/>
      <c r="J13" s="29"/>
      <c r="L13" s="69"/>
      <c r="M13" s="69"/>
      <c r="N13" s="69"/>
      <c r="O13" s="69"/>
      <c r="P13" s="69"/>
      <c r="Q13" s="69"/>
    </row>
    <row r="14" spans="1:17" ht="13.5">
      <c r="A14" s="3">
        <v>6</v>
      </c>
      <c r="B14" s="29"/>
      <c r="C14" s="29"/>
      <c r="D14" s="66"/>
      <c r="E14" s="66"/>
      <c r="F14" s="30"/>
      <c r="G14" s="30"/>
      <c r="H14" s="30"/>
      <c r="I14" s="30"/>
      <c r="J14" s="29"/>
      <c r="L14" s="69"/>
      <c r="M14" s="69"/>
      <c r="N14" s="69"/>
      <c r="O14" s="69"/>
      <c r="P14" s="69"/>
      <c r="Q14" s="69"/>
    </row>
    <row r="15" spans="1:17" ht="13.5" customHeight="1">
      <c r="A15" s="3">
        <v>7</v>
      </c>
      <c r="B15" s="29"/>
      <c r="C15" s="29"/>
      <c r="D15" s="66"/>
      <c r="E15" s="66"/>
      <c r="F15" s="30"/>
      <c r="G15" s="30"/>
      <c r="H15" s="30"/>
      <c r="I15" s="30"/>
      <c r="J15" s="29"/>
      <c r="L15" s="69"/>
      <c r="M15" s="69"/>
      <c r="N15" s="69"/>
      <c r="O15" s="69"/>
      <c r="P15" s="69"/>
      <c r="Q15" s="69"/>
    </row>
    <row r="16" spans="1:10" ht="13.5">
      <c r="A16" s="3">
        <v>8</v>
      </c>
      <c r="B16" s="29"/>
      <c r="C16" s="29"/>
      <c r="D16" s="66"/>
      <c r="E16" s="66"/>
      <c r="F16" s="30"/>
      <c r="G16" s="30"/>
      <c r="H16" s="30"/>
      <c r="I16" s="30"/>
      <c r="J16" s="29"/>
    </row>
    <row r="17" spans="1:10" ht="13.5">
      <c r="A17" s="3">
        <v>9</v>
      </c>
      <c r="B17" s="29"/>
      <c r="C17" s="29"/>
      <c r="D17" s="66"/>
      <c r="E17" s="66"/>
      <c r="F17" s="30"/>
      <c r="G17" s="30"/>
      <c r="H17" s="30"/>
      <c r="I17" s="30"/>
      <c r="J17" s="29"/>
    </row>
    <row r="18" spans="1:10" ht="13.5">
      <c r="A18" s="3">
        <v>10</v>
      </c>
      <c r="B18" s="29"/>
      <c r="C18" s="29"/>
      <c r="D18" s="66"/>
      <c r="E18" s="66"/>
      <c r="F18" s="30"/>
      <c r="G18" s="30"/>
      <c r="H18" s="30"/>
      <c r="I18" s="30"/>
      <c r="J18" s="29"/>
    </row>
    <row r="19" spans="1:10" ht="13.5">
      <c r="A19" s="3">
        <v>11</v>
      </c>
      <c r="B19" s="29"/>
      <c r="C19" s="29"/>
      <c r="D19" s="66"/>
      <c r="E19" s="66"/>
      <c r="F19" s="30"/>
      <c r="G19" s="30"/>
      <c r="H19" s="30"/>
      <c r="I19" s="30"/>
      <c r="J19" s="29"/>
    </row>
    <row r="20" spans="1:10" ht="13.5">
      <c r="A20" s="3">
        <v>12</v>
      </c>
      <c r="B20" s="29"/>
      <c r="C20" s="29"/>
      <c r="D20" s="66"/>
      <c r="E20" s="66"/>
      <c r="F20" s="30"/>
      <c r="G20" s="30"/>
      <c r="H20" s="30"/>
      <c r="I20" s="30"/>
      <c r="J20" s="29"/>
    </row>
    <row r="21" spans="1:10" ht="13.5">
      <c r="A21" s="3">
        <v>13</v>
      </c>
      <c r="B21" s="29"/>
      <c r="C21" s="29"/>
      <c r="D21" s="66"/>
      <c r="E21" s="66"/>
      <c r="F21" s="30"/>
      <c r="G21" s="30"/>
      <c r="H21" s="30"/>
      <c r="I21" s="30"/>
      <c r="J21" s="29"/>
    </row>
    <row r="22" spans="1:10" ht="13.5">
      <c r="A22" s="3">
        <v>14</v>
      </c>
      <c r="B22" s="29"/>
      <c r="C22" s="29"/>
      <c r="D22" s="66"/>
      <c r="E22" s="66"/>
      <c r="F22" s="30"/>
      <c r="G22" s="30"/>
      <c r="H22" s="30"/>
      <c r="I22" s="30"/>
      <c r="J22" s="29"/>
    </row>
    <row r="23" spans="1:10" ht="13.5">
      <c r="A23" s="3">
        <v>15</v>
      </c>
      <c r="B23" s="29"/>
      <c r="C23" s="29"/>
      <c r="D23" s="66"/>
      <c r="E23" s="66"/>
      <c r="F23" s="30"/>
      <c r="G23" s="30"/>
      <c r="H23" s="30"/>
      <c r="I23" s="30"/>
      <c r="J23" s="29"/>
    </row>
    <row r="24" spans="1:10" ht="13.5">
      <c r="A24" s="3">
        <v>16</v>
      </c>
      <c r="B24" s="29"/>
      <c r="C24" s="29"/>
      <c r="D24" s="66"/>
      <c r="E24" s="66"/>
      <c r="F24" s="30"/>
      <c r="G24" s="30"/>
      <c r="H24" s="30"/>
      <c r="I24" s="30"/>
      <c r="J24" s="29"/>
    </row>
    <row r="25" spans="1:10" ht="13.5">
      <c r="A25" s="3">
        <v>17</v>
      </c>
      <c r="B25" s="29"/>
      <c r="C25" s="29"/>
      <c r="D25" s="66"/>
      <c r="E25" s="66"/>
      <c r="F25" s="30"/>
      <c r="G25" s="30"/>
      <c r="H25" s="30"/>
      <c r="I25" s="30"/>
      <c r="J25" s="29"/>
    </row>
    <row r="26" spans="1:10" ht="13.5">
      <c r="A26" s="3">
        <v>18</v>
      </c>
      <c r="B26" s="29"/>
      <c r="C26" s="29"/>
      <c r="D26" s="66"/>
      <c r="E26" s="66"/>
      <c r="F26" s="30"/>
      <c r="G26" s="30"/>
      <c r="H26" s="30"/>
      <c r="I26" s="30"/>
      <c r="J26" s="29"/>
    </row>
    <row r="27" spans="1:10" ht="13.5">
      <c r="A27" s="3">
        <v>19</v>
      </c>
      <c r="B27" s="29"/>
      <c r="C27" s="29"/>
      <c r="D27" s="66"/>
      <c r="E27" s="66"/>
      <c r="F27" s="30"/>
      <c r="G27" s="30"/>
      <c r="H27" s="30"/>
      <c r="I27" s="30"/>
      <c r="J27" s="29"/>
    </row>
    <row r="28" spans="1:10" ht="13.5">
      <c r="A28" s="3">
        <v>20</v>
      </c>
      <c r="B28" s="29"/>
      <c r="C28" s="29"/>
      <c r="D28" s="66"/>
      <c r="E28" s="66"/>
      <c r="F28" s="30"/>
      <c r="G28" s="30"/>
      <c r="H28" s="30"/>
      <c r="I28" s="30"/>
      <c r="J28" s="29"/>
    </row>
    <row r="29" spans="1:10" ht="13.5">
      <c r="A29" s="3">
        <v>21</v>
      </c>
      <c r="B29" s="29"/>
      <c r="C29" s="29"/>
      <c r="D29" s="66"/>
      <c r="E29" s="66"/>
      <c r="F29" s="30"/>
      <c r="G29" s="30"/>
      <c r="H29" s="30"/>
      <c r="I29" s="30"/>
      <c r="J29" s="29"/>
    </row>
    <row r="30" spans="1:10" ht="13.5">
      <c r="A30" s="3">
        <v>22</v>
      </c>
      <c r="B30" s="29"/>
      <c r="C30" s="29"/>
      <c r="D30" s="66"/>
      <c r="E30" s="66"/>
      <c r="F30" s="30"/>
      <c r="G30" s="30"/>
      <c r="H30" s="30"/>
      <c r="I30" s="30"/>
      <c r="J30" s="29"/>
    </row>
    <row r="31" spans="1:10" ht="13.5">
      <c r="A31" s="3">
        <v>23</v>
      </c>
      <c r="B31" s="29"/>
      <c r="C31" s="29"/>
      <c r="D31" s="66"/>
      <c r="E31" s="66"/>
      <c r="F31" s="30"/>
      <c r="G31" s="30"/>
      <c r="H31" s="30"/>
      <c r="I31" s="30"/>
      <c r="J31" s="29"/>
    </row>
    <row r="32" spans="1:10" ht="13.5">
      <c r="A32" s="3">
        <v>24</v>
      </c>
      <c r="B32" s="29"/>
      <c r="C32" s="29"/>
      <c r="D32" s="66"/>
      <c r="E32" s="66"/>
      <c r="F32" s="30"/>
      <c r="G32" s="30"/>
      <c r="H32" s="30"/>
      <c r="I32" s="30"/>
      <c r="J32" s="29"/>
    </row>
    <row r="33" spans="1:10" ht="13.5">
      <c r="A33" s="3">
        <v>25</v>
      </c>
      <c r="B33" s="29"/>
      <c r="C33" s="29"/>
      <c r="D33" s="66"/>
      <c r="E33" s="66"/>
      <c r="F33" s="30"/>
      <c r="G33" s="30"/>
      <c r="H33" s="30"/>
      <c r="I33" s="30"/>
      <c r="J33" s="29"/>
    </row>
    <row r="34" spans="1:10" ht="13.5">
      <c r="A34" s="3">
        <v>26</v>
      </c>
      <c r="B34" s="29"/>
      <c r="C34" s="29"/>
      <c r="D34" s="66"/>
      <c r="E34" s="66"/>
      <c r="F34" s="30"/>
      <c r="G34" s="30"/>
      <c r="H34" s="30"/>
      <c r="I34" s="30"/>
      <c r="J34" s="29"/>
    </row>
    <row r="35" spans="1:10" ht="13.5">
      <c r="A35" s="3">
        <v>27</v>
      </c>
      <c r="B35" s="29"/>
      <c r="C35" s="29"/>
      <c r="D35" s="66"/>
      <c r="E35" s="66"/>
      <c r="F35" s="30"/>
      <c r="G35" s="30"/>
      <c r="H35" s="30"/>
      <c r="I35" s="30"/>
      <c r="J35" s="29"/>
    </row>
    <row r="36" spans="1:10" ht="13.5">
      <c r="A36" s="3">
        <v>28</v>
      </c>
      <c r="B36" s="29"/>
      <c r="C36" s="29"/>
      <c r="D36" s="66"/>
      <c r="E36" s="66"/>
      <c r="F36" s="30"/>
      <c r="G36" s="30"/>
      <c r="H36" s="30"/>
      <c r="I36" s="30"/>
      <c r="J36" s="29"/>
    </row>
    <row r="37" spans="1:10" ht="13.5">
      <c r="A37" s="3">
        <v>29</v>
      </c>
      <c r="B37" s="29"/>
      <c r="C37" s="29"/>
      <c r="D37" s="66"/>
      <c r="E37" s="66"/>
      <c r="F37" s="30"/>
      <c r="G37" s="30"/>
      <c r="H37" s="30"/>
      <c r="I37" s="30"/>
      <c r="J37" s="29"/>
    </row>
    <row r="38" spans="1:10" ht="13.5">
      <c r="A38" s="3">
        <v>30</v>
      </c>
      <c r="B38" s="29"/>
      <c r="C38" s="29"/>
      <c r="D38" s="66"/>
      <c r="E38" s="66"/>
      <c r="F38" s="30"/>
      <c r="G38" s="30"/>
      <c r="H38" s="30"/>
      <c r="I38" s="30"/>
      <c r="J38" s="29"/>
    </row>
    <row r="39" spans="1:10" ht="13.5">
      <c r="A39" s="3">
        <v>31</v>
      </c>
      <c r="B39" s="29"/>
      <c r="C39" s="29"/>
      <c r="D39" s="66"/>
      <c r="E39" s="66"/>
      <c r="F39" s="30"/>
      <c r="G39" s="30"/>
      <c r="H39" s="30"/>
      <c r="I39" s="30"/>
      <c r="J39" s="29"/>
    </row>
    <row r="40" spans="1:10" ht="13.5">
      <c r="A40" s="3">
        <v>32</v>
      </c>
      <c r="B40" s="29"/>
      <c r="C40" s="29"/>
      <c r="D40" s="66"/>
      <c r="E40" s="66"/>
      <c r="F40" s="30"/>
      <c r="G40" s="30"/>
      <c r="H40" s="30"/>
      <c r="I40" s="30"/>
      <c r="J40" s="29"/>
    </row>
    <row r="41" spans="1:10" ht="13.5">
      <c r="A41" s="3">
        <v>33</v>
      </c>
      <c r="B41" s="29"/>
      <c r="C41" s="29"/>
      <c r="D41" s="66"/>
      <c r="E41" s="66"/>
      <c r="F41" s="30"/>
      <c r="G41" s="30"/>
      <c r="H41" s="30"/>
      <c r="I41" s="30"/>
      <c r="J41" s="29"/>
    </row>
    <row r="42" spans="1:10" ht="13.5">
      <c r="A42" s="3">
        <v>34</v>
      </c>
      <c r="B42" s="29"/>
      <c r="C42" s="29"/>
      <c r="D42" s="66"/>
      <c r="E42" s="66"/>
      <c r="F42" s="30"/>
      <c r="G42" s="30"/>
      <c r="H42" s="30"/>
      <c r="I42" s="30"/>
      <c r="J42" s="29"/>
    </row>
    <row r="43" spans="1:10" ht="13.5">
      <c r="A43" s="3">
        <v>35</v>
      </c>
      <c r="B43" s="29"/>
      <c r="C43" s="29"/>
      <c r="D43" s="66"/>
      <c r="E43" s="66"/>
      <c r="F43" s="30"/>
      <c r="G43" s="30"/>
      <c r="H43" s="30"/>
      <c r="I43" s="30"/>
      <c r="J43" s="29"/>
    </row>
    <row r="44" spans="1:10" ht="13.5">
      <c r="A44" s="3">
        <v>36</v>
      </c>
      <c r="B44" s="29"/>
      <c r="C44" s="29"/>
      <c r="D44" s="66"/>
      <c r="E44" s="66"/>
      <c r="F44" s="30"/>
      <c r="G44" s="30"/>
      <c r="H44" s="30"/>
      <c r="I44" s="30"/>
      <c r="J44" s="29"/>
    </row>
    <row r="45" spans="1:10" ht="13.5">
      <c r="A45" s="3">
        <v>37</v>
      </c>
      <c r="B45" s="29"/>
      <c r="C45" s="29"/>
      <c r="D45" s="66"/>
      <c r="E45" s="66"/>
      <c r="F45" s="30"/>
      <c r="G45" s="30"/>
      <c r="H45" s="30"/>
      <c r="I45" s="30"/>
      <c r="J45" s="29"/>
    </row>
    <row r="46" spans="1:10" ht="13.5">
      <c r="A46" s="3">
        <v>38</v>
      </c>
      <c r="B46" s="29"/>
      <c r="C46" s="29"/>
      <c r="D46" s="66"/>
      <c r="E46" s="66"/>
      <c r="F46" s="30"/>
      <c r="G46" s="30"/>
      <c r="H46" s="30"/>
      <c r="I46" s="30"/>
      <c r="J46" s="29"/>
    </row>
    <row r="47" spans="1:10" ht="13.5">
      <c r="A47" s="3">
        <v>39</v>
      </c>
      <c r="B47" s="29"/>
      <c r="C47" s="29"/>
      <c r="D47" s="66"/>
      <c r="E47" s="66"/>
      <c r="F47" s="30"/>
      <c r="G47" s="30"/>
      <c r="H47" s="30"/>
      <c r="I47" s="30"/>
      <c r="J47" s="29"/>
    </row>
    <row r="48" spans="1:10" ht="13.5">
      <c r="A48" s="3">
        <v>40</v>
      </c>
      <c r="B48" s="29"/>
      <c r="C48" s="29"/>
      <c r="D48" s="66"/>
      <c r="E48" s="66"/>
      <c r="F48" s="30"/>
      <c r="G48" s="30"/>
      <c r="H48" s="30"/>
      <c r="I48" s="30"/>
      <c r="J48" s="29"/>
    </row>
    <row r="49" spans="1:10" ht="13.5">
      <c r="A49" s="3">
        <v>41</v>
      </c>
      <c r="B49" s="29"/>
      <c r="C49" s="29"/>
      <c r="D49" s="66"/>
      <c r="E49" s="66"/>
      <c r="F49" s="30"/>
      <c r="G49" s="30"/>
      <c r="H49" s="30"/>
      <c r="I49" s="30"/>
      <c r="J49" s="29"/>
    </row>
    <row r="50" spans="1:10" ht="13.5">
      <c r="A50" s="3">
        <v>42</v>
      </c>
      <c r="B50" s="29"/>
      <c r="C50" s="29"/>
      <c r="D50" s="66"/>
      <c r="E50" s="66"/>
      <c r="F50" s="30"/>
      <c r="G50" s="30"/>
      <c r="H50" s="30"/>
      <c r="I50" s="30"/>
      <c r="J50" s="29"/>
    </row>
    <row r="51" spans="1:10" ht="13.5">
      <c r="A51" s="3">
        <v>43</v>
      </c>
      <c r="B51" s="29"/>
      <c r="C51" s="29"/>
      <c r="D51" s="66"/>
      <c r="E51" s="66"/>
      <c r="F51" s="30"/>
      <c r="G51" s="30"/>
      <c r="H51" s="30"/>
      <c r="I51" s="30"/>
      <c r="J51" s="29"/>
    </row>
    <row r="52" spans="1:10" ht="13.5">
      <c r="A52" s="3">
        <v>44</v>
      </c>
      <c r="B52" s="29"/>
      <c r="C52" s="29"/>
      <c r="D52" s="66"/>
      <c r="E52" s="66"/>
      <c r="F52" s="30"/>
      <c r="G52" s="30"/>
      <c r="H52" s="30"/>
      <c r="I52" s="30"/>
      <c r="J52" s="29"/>
    </row>
    <row r="53" spans="1:10" ht="13.5">
      <c r="A53" s="3">
        <v>45</v>
      </c>
      <c r="B53" s="29"/>
      <c r="C53" s="29"/>
      <c r="D53" s="66"/>
      <c r="E53" s="66"/>
      <c r="F53" s="30"/>
      <c r="G53" s="30"/>
      <c r="H53" s="30"/>
      <c r="I53" s="30"/>
      <c r="J53" s="29"/>
    </row>
    <row r="54" spans="1:10" ht="13.5">
      <c r="A54" s="3">
        <v>46</v>
      </c>
      <c r="B54" s="29"/>
      <c r="C54" s="29"/>
      <c r="D54" s="66"/>
      <c r="E54" s="66"/>
      <c r="F54" s="30"/>
      <c r="G54" s="30"/>
      <c r="H54" s="30"/>
      <c r="I54" s="30"/>
      <c r="J54" s="29"/>
    </row>
    <row r="55" spans="1:10" ht="13.5">
      <c r="A55" s="3">
        <v>47</v>
      </c>
      <c r="B55" s="29"/>
      <c r="C55" s="29"/>
      <c r="D55" s="66"/>
      <c r="E55" s="66"/>
      <c r="F55" s="30"/>
      <c r="G55" s="30"/>
      <c r="H55" s="30"/>
      <c r="I55" s="30"/>
      <c r="J55" s="29"/>
    </row>
    <row r="56" spans="1:10" ht="13.5">
      <c r="A56" s="3">
        <v>48</v>
      </c>
      <c r="B56" s="29"/>
      <c r="C56" s="29"/>
      <c r="D56" s="66"/>
      <c r="E56" s="66"/>
      <c r="F56" s="30"/>
      <c r="G56" s="30"/>
      <c r="H56" s="30"/>
      <c r="I56" s="30"/>
      <c r="J56" s="29"/>
    </row>
    <row r="57" spans="1:10" ht="13.5">
      <c r="A57" s="3">
        <v>49</v>
      </c>
      <c r="B57" s="29"/>
      <c r="C57" s="29"/>
      <c r="D57" s="66"/>
      <c r="E57" s="66"/>
      <c r="F57" s="30"/>
      <c r="G57" s="30"/>
      <c r="H57" s="30"/>
      <c r="I57" s="30"/>
      <c r="J57" s="29"/>
    </row>
    <row r="58" spans="1:10" ht="13.5">
      <c r="A58" s="3">
        <v>50</v>
      </c>
      <c r="B58" s="29"/>
      <c r="C58" s="29"/>
      <c r="D58" s="66"/>
      <c r="E58" s="66"/>
      <c r="F58" s="30"/>
      <c r="G58" s="30"/>
      <c r="H58" s="30"/>
      <c r="I58" s="30"/>
      <c r="J58" s="29"/>
    </row>
    <row r="59" spans="1:10" ht="13.5">
      <c r="A59" s="3">
        <v>51</v>
      </c>
      <c r="B59" s="29"/>
      <c r="C59" s="29"/>
      <c r="D59" s="66"/>
      <c r="E59" s="66"/>
      <c r="F59" s="30"/>
      <c r="G59" s="30"/>
      <c r="H59" s="30"/>
      <c r="I59" s="30"/>
      <c r="J59" s="29"/>
    </row>
    <row r="60" spans="1:10" ht="13.5">
      <c r="A60" s="3">
        <v>52</v>
      </c>
      <c r="B60" s="29"/>
      <c r="C60" s="29"/>
      <c r="D60" s="66"/>
      <c r="E60" s="66"/>
      <c r="F60" s="30"/>
      <c r="G60" s="30"/>
      <c r="H60" s="30"/>
      <c r="I60" s="30"/>
      <c r="J60" s="29"/>
    </row>
    <row r="61" spans="1:10" ht="13.5">
      <c r="A61" s="3">
        <v>53</v>
      </c>
      <c r="B61" s="29"/>
      <c r="C61" s="29"/>
      <c r="D61" s="66"/>
      <c r="E61" s="66"/>
      <c r="F61" s="30"/>
      <c r="G61" s="30"/>
      <c r="H61" s="30"/>
      <c r="I61" s="30"/>
      <c r="J61" s="29"/>
    </row>
    <row r="62" spans="1:10" ht="13.5">
      <c r="A62" s="3">
        <v>54</v>
      </c>
      <c r="B62" s="29"/>
      <c r="C62" s="29"/>
      <c r="D62" s="66"/>
      <c r="E62" s="66"/>
      <c r="F62" s="30"/>
      <c r="G62" s="30"/>
      <c r="H62" s="30"/>
      <c r="I62" s="30"/>
      <c r="J62" s="29"/>
    </row>
    <row r="63" spans="1:10" ht="13.5">
      <c r="A63" s="3">
        <v>55</v>
      </c>
      <c r="B63" s="29"/>
      <c r="C63" s="29"/>
      <c r="D63" s="66"/>
      <c r="E63" s="66"/>
      <c r="F63" s="30"/>
      <c r="G63" s="30"/>
      <c r="H63" s="30"/>
      <c r="I63" s="30"/>
      <c r="J63" s="29"/>
    </row>
    <row r="64" spans="1:10" ht="13.5">
      <c r="A64" s="3">
        <v>56</v>
      </c>
      <c r="B64" s="29"/>
      <c r="C64" s="29"/>
      <c r="D64" s="66"/>
      <c r="E64" s="66"/>
      <c r="F64" s="30"/>
      <c r="G64" s="30"/>
      <c r="H64" s="30"/>
      <c r="I64" s="30"/>
      <c r="J64" s="29"/>
    </row>
    <row r="65" spans="1:10" ht="13.5">
      <c r="A65" s="3">
        <v>57</v>
      </c>
      <c r="B65" s="29"/>
      <c r="C65" s="29"/>
      <c r="D65" s="66"/>
      <c r="E65" s="66"/>
      <c r="F65" s="30"/>
      <c r="G65" s="30"/>
      <c r="H65" s="30"/>
      <c r="I65" s="30"/>
      <c r="J65" s="29"/>
    </row>
    <row r="66" spans="1:10" ht="13.5">
      <c r="A66" s="3">
        <v>58</v>
      </c>
      <c r="B66" s="29"/>
      <c r="C66" s="29"/>
      <c r="D66" s="66"/>
      <c r="E66" s="66"/>
      <c r="F66" s="30"/>
      <c r="G66" s="30"/>
      <c r="H66" s="30"/>
      <c r="I66" s="30"/>
      <c r="J66" s="29"/>
    </row>
    <row r="67" spans="1:10" ht="13.5">
      <c r="A67" s="3">
        <v>59</v>
      </c>
      <c r="B67" s="29"/>
      <c r="C67" s="29"/>
      <c r="D67" s="66"/>
      <c r="E67" s="66"/>
      <c r="F67" s="30"/>
      <c r="G67" s="30"/>
      <c r="H67" s="30"/>
      <c r="I67" s="30"/>
      <c r="J67" s="29"/>
    </row>
    <row r="68" spans="1:10" ht="13.5">
      <c r="A68" s="3">
        <v>60</v>
      </c>
      <c r="B68" s="29"/>
      <c r="C68" s="29"/>
      <c r="D68" s="66"/>
      <c r="E68" s="66"/>
      <c r="F68" s="30"/>
      <c r="G68" s="30"/>
      <c r="H68" s="30"/>
      <c r="I68" s="30"/>
      <c r="J68" s="29"/>
    </row>
    <row r="69" spans="1:10" ht="13.5">
      <c r="A69" s="3">
        <v>61</v>
      </c>
      <c r="B69" s="29"/>
      <c r="C69" s="29"/>
      <c r="D69" s="66"/>
      <c r="E69" s="66"/>
      <c r="F69" s="30"/>
      <c r="G69" s="30"/>
      <c r="H69" s="30"/>
      <c r="I69" s="30"/>
      <c r="J69" s="29"/>
    </row>
    <row r="70" spans="1:10" ht="13.5">
      <c r="A70" s="3">
        <v>62</v>
      </c>
      <c r="B70" s="29"/>
      <c r="C70" s="29"/>
      <c r="D70" s="66"/>
      <c r="E70" s="66"/>
      <c r="F70" s="30"/>
      <c r="G70" s="30"/>
      <c r="H70" s="30"/>
      <c r="I70" s="30"/>
      <c r="J70" s="29"/>
    </row>
    <row r="71" spans="1:10" ht="13.5">
      <c r="A71" s="3">
        <v>63</v>
      </c>
      <c r="B71" s="29"/>
      <c r="C71" s="29"/>
      <c r="D71" s="66"/>
      <c r="E71" s="66"/>
      <c r="F71" s="30"/>
      <c r="G71" s="30"/>
      <c r="H71" s="30"/>
      <c r="I71" s="30"/>
      <c r="J71" s="29"/>
    </row>
    <row r="72" spans="1:10" ht="13.5">
      <c r="A72" s="3">
        <v>64</v>
      </c>
      <c r="B72" s="29"/>
      <c r="C72" s="29"/>
      <c r="D72" s="66"/>
      <c r="E72" s="66"/>
      <c r="F72" s="30"/>
      <c r="G72" s="30"/>
      <c r="H72" s="30"/>
      <c r="I72" s="30"/>
      <c r="J72" s="29"/>
    </row>
    <row r="73" spans="1:10" ht="13.5">
      <c r="A73" s="3">
        <v>65</v>
      </c>
      <c r="B73" s="29"/>
      <c r="C73" s="29"/>
      <c r="D73" s="66"/>
      <c r="E73" s="66"/>
      <c r="F73" s="30"/>
      <c r="G73" s="30"/>
      <c r="H73" s="30"/>
      <c r="I73" s="30"/>
      <c r="J73" s="29"/>
    </row>
    <row r="74" spans="1:10" ht="13.5">
      <c r="A74" s="3">
        <v>66</v>
      </c>
      <c r="B74" s="29"/>
      <c r="C74" s="29"/>
      <c r="D74" s="66"/>
      <c r="E74" s="66"/>
      <c r="F74" s="30"/>
      <c r="G74" s="30"/>
      <c r="H74" s="30"/>
      <c r="I74" s="30"/>
      <c r="J74" s="29"/>
    </row>
    <row r="75" spans="1:10" ht="13.5">
      <c r="A75" s="3">
        <v>67</v>
      </c>
      <c r="B75" s="29"/>
      <c r="C75" s="29"/>
      <c r="D75" s="66"/>
      <c r="E75" s="66"/>
      <c r="F75" s="30"/>
      <c r="G75" s="30"/>
      <c r="H75" s="30"/>
      <c r="I75" s="30"/>
      <c r="J75" s="29"/>
    </row>
    <row r="76" spans="1:10" ht="13.5">
      <c r="A76" s="3">
        <v>68</v>
      </c>
      <c r="B76" s="29"/>
      <c r="C76" s="29"/>
      <c r="D76" s="66"/>
      <c r="E76" s="66"/>
      <c r="F76" s="30"/>
      <c r="G76" s="30"/>
      <c r="H76" s="30"/>
      <c r="I76" s="30"/>
      <c r="J76" s="29"/>
    </row>
    <row r="77" spans="1:10" ht="13.5">
      <c r="A77" s="3">
        <v>69</v>
      </c>
      <c r="B77" s="29"/>
      <c r="C77" s="29"/>
      <c r="D77" s="66"/>
      <c r="E77" s="66"/>
      <c r="F77" s="30"/>
      <c r="G77" s="30"/>
      <c r="H77" s="30"/>
      <c r="I77" s="30"/>
      <c r="J77" s="29"/>
    </row>
    <row r="78" spans="1:10" ht="13.5">
      <c r="A78" s="3">
        <v>70</v>
      </c>
      <c r="B78" s="29"/>
      <c r="C78" s="29"/>
      <c r="D78" s="66"/>
      <c r="E78" s="66"/>
      <c r="F78" s="30"/>
      <c r="G78" s="30"/>
      <c r="H78" s="30"/>
      <c r="I78" s="30"/>
      <c r="J78" s="29"/>
    </row>
    <row r="79" spans="1:10" ht="13.5">
      <c r="A79" s="3">
        <v>71</v>
      </c>
      <c r="B79" s="29"/>
      <c r="C79" s="29"/>
      <c r="D79" s="66"/>
      <c r="E79" s="66"/>
      <c r="F79" s="30"/>
      <c r="G79" s="30"/>
      <c r="H79" s="30"/>
      <c r="I79" s="30"/>
      <c r="J79" s="29"/>
    </row>
    <row r="80" spans="1:10" ht="13.5">
      <c r="A80" s="3">
        <v>72</v>
      </c>
      <c r="B80" s="29"/>
      <c r="C80" s="29"/>
      <c r="D80" s="66"/>
      <c r="E80" s="66"/>
      <c r="F80" s="30"/>
      <c r="G80" s="30"/>
      <c r="H80" s="30"/>
      <c r="I80" s="30"/>
      <c r="J80" s="29"/>
    </row>
    <row r="81" spans="1:10" ht="13.5">
      <c r="A81" s="3">
        <v>73</v>
      </c>
      <c r="B81" s="29"/>
      <c r="C81" s="29"/>
      <c r="D81" s="66"/>
      <c r="E81" s="66"/>
      <c r="F81" s="30"/>
      <c r="G81" s="30"/>
      <c r="H81" s="30"/>
      <c r="I81" s="30"/>
      <c r="J81" s="29"/>
    </row>
    <row r="82" spans="1:10" ht="13.5">
      <c r="A82" s="3">
        <v>74</v>
      </c>
      <c r="B82" s="29"/>
      <c r="C82" s="29"/>
      <c r="D82" s="66"/>
      <c r="E82" s="66"/>
      <c r="F82" s="30"/>
      <c r="G82" s="30"/>
      <c r="H82" s="30"/>
      <c r="I82" s="30"/>
      <c r="J82" s="29"/>
    </row>
    <row r="83" spans="1:10" ht="13.5">
      <c r="A83" s="3">
        <v>75</v>
      </c>
      <c r="B83" s="29"/>
      <c r="C83" s="29"/>
      <c r="D83" s="66"/>
      <c r="E83" s="66"/>
      <c r="F83" s="30"/>
      <c r="G83" s="30"/>
      <c r="H83" s="30"/>
      <c r="I83" s="30"/>
      <c r="J83" s="29"/>
    </row>
    <row r="84" spans="1:10" ht="13.5">
      <c r="A84" s="3">
        <v>76</v>
      </c>
      <c r="B84" s="29"/>
      <c r="C84" s="29"/>
      <c r="D84" s="66"/>
      <c r="E84" s="66"/>
      <c r="F84" s="30"/>
      <c r="G84" s="30"/>
      <c r="H84" s="30"/>
      <c r="I84" s="30"/>
      <c r="J84" s="29"/>
    </row>
    <row r="85" spans="1:10" ht="13.5">
      <c r="A85" s="3">
        <v>77</v>
      </c>
      <c r="B85" s="29"/>
      <c r="C85" s="29"/>
      <c r="D85" s="66"/>
      <c r="E85" s="66"/>
      <c r="F85" s="30"/>
      <c r="G85" s="30"/>
      <c r="H85" s="30"/>
      <c r="I85" s="30"/>
      <c r="J85" s="29"/>
    </row>
    <row r="86" spans="1:10" ht="13.5">
      <c r="A86" s="3">
        <v>78</v>
      </c>
      <c r="B86" s="29"/>
      <c r="C86" s="29"/>
      <c r="D86" s="66"/>
      <c r="E86" s="66"/>
      <c r="F86" s="30"/>
      <c r="G86" s="30"/>
      <c r="H86" s="30"/>
      <c r="I86" s="30"/>
      <c r="J86" s="29"/>
    </row>
    <row r="87" spans="1:10" ht="13.5">
      <c r="A87" s="3">
        <v>79</v>
      </c>
      <c r="B87" s="29"/>
      <c r="C87" s="29"/>
      <c r="D87" s="66"/>
      <c r="E87" s="66"/>
      <c r="F87" s="30"/>
      <c r="G87" s="30"/>
      <c r="H87" s="30"/>
      <c r="I87" s="30"/>
      <c r="J87" s="29"/>
    </row>
    <row r="88" spans="1:10" ht="13.5">
      <c r="A88" s="3">
        <v>80</v>
      </c>
      <c r="B88" s="29"/>
      <c r="C88" s="29"/>
      <c r="D88" s="66"/>
      <c r="E88" s="66"/>
      <c r="F88" s="30"/>
      <c r="G88" s="30"/>
      <c r="H88" s="30"/>
      <c r="I88" s="30"/>
      <c r="J88" s="29"/>
    </row>
    <row r="89" spans="1:10" ht="13.5">
      <c r="A89" s="3">
        <v>81</v>
      </c>
      <c r="B89" s="29"/>
      <c r="C89" s="29"/>
      <c r="D89" s="66"/>
      <c r="E89" s="66"/>
      <c r="F89" s="30"/>
      <c r="G89" s="30"/>
      <c r="H89" s="30"/>
      <c r="I89" s="30"/>
      <c r="J89" s="29"/>
    </row>
    <row r="90" spans="1:10" ht="13.5">
      <c r="A90" s="3">
        <v>82</v>
      </c>
      <c r="B90" s="29"/>
      <c r="C90" s="29"/>
      <c r="D90" s="66"/>
      <c r="E90" s="66"/>
      <c r="F90" s="30"/>
      <c r="G90" s="30"/>
      <c r="H90" s="30"/>
      <c r="I90" s="30"/>
      <c r="J90" s="29"/>
    </row>
    <row r="91" spans="1:10" ht="13.5">
      <c r="A91" s="3">
        <v>83</v>
      </c>
      <c r="B91" s="29"/>
      <c r="C91" s="29"/>
      <c r="D91" s="66"/>
      <c r="E91" s="66"/>
      <c r="F91" s="30"/>
      <c r="G91" s="30"/>
      <c r="H91" s="30"/>
      <c r="I91" s="30"/>
      <c r="J91" s="29"/>
    </row>
    <row r="92" spans="1:10" ht="13.5">
      <c r="A92" s="3">
        <v>84</v>
      </c>
      <c r="B92" s="29"/>
      <c r="C92" s="29"/>
      <c r="D92" s="66"/>
      <c r="E92" s="66"/>
      <c r="F92" s="30"/>
      <c r="G92" s="30"/>
      <c r="H92" s="30"/>
      <c r="I92" s="30"/>
      <c r="J92" s="29"/>
    </row>
    <row r="93" spans="1:10" ht="13.5">
      <c r="A93" s="3">
        <v>85</v>
      </c>
      <c r="B93" s="29"/>
      <c r="C93" s="29"/>
      <c r="D93" s="66"/>
      <c r="E93" s="66"/>
      <c r="F93" s="30"/>
      <c r="G93" s="30"/>
      <c r="H93" s="30"/>
      <c r="I93" s="30"/>
      <c r="J93" s="29"/>
    </row>
    <row r="94" spans="1:10" ht="13.5">
      <c r="A94" s="3">
        <v>86</v>
      </c>
      <c r="B94" s="29"/>
      <c r="C94" s="29"/>
      <c r="D94" s="66"/>
      <c r="E94" s="66"/>
      <c r="F94" s="30"/>
      <c r="G94" s="30"/>
      <c r="H94" s="30"/>
      <c r="I94" s="30"/>
      <c r="J94" s="29"/>
    </row>
    <row r="95" spans="1:10" ht="13.5">
      <c r="A95" s="3">
        <v>87</v>
      </c>
      <c r="B95" s="29"/>
      <c r="C95" s="29"/>
      <c r="D95" s="66"/>
      <c r="E95" s="66"/>
      <c r="F95" s="30"/>
      <c r="G95" s="30"/>
      <c r="H95" s="30"/>
      <c r="I95" s="30"/>
      <c r="J95" s="29"/>
    </row>
    <row r="96" spans="1:10" ht="13.5">
      <c r="A96" s="3">
        <v>88</v>
      </c>
      <c r="B96" s="29"/>
      <c r="C96" s="29"/>
      <c r="D96" s="66"/>
      <c r="E96" s="66"/>
      <c r="F96" s="30"/>
      <c r="G96" s="30"/>
      <c r="H96" s="30"/>
      <c r="I96" s="30"/>
      <c r="J96" s="29"/>
    </row>
    <row r="97" spans="1:10" ht="13.5">
      <c r="A97" s="3">
        <v>89</v>
      </c>
      <c r="B97" s="29"/>
      <c r="C97" s="29"/>
      <c r="D97" s="66"/>
      <c r="E97" s="66"/>
      <c r="F97" s="30"/>
      <c r="G97" s="30"/>
      <c r="H97" s="30"/>
      <c r="I97" s="30"/>
      <c r="J97" s="29"/>
    </row>
    <row r="98" spans="1:10" ht="13.5">
      <c r="A98" s="3">
        <v>90</v>
      </c>
      <c r="B98" s="29"/>
      <c r="C98" s="29"/>
      <c r="D98" s="66"/>
      <c r="E98" s="66"/>
      <c r="F98" s="30"/>
      <c r="G98" s="30"/>
      <c r="H98" s="30"/>
      <c r="I98" s="30"/>
      <c r="J98" s="29"/>
    </row>
    <row r="99" spans="1:10" ht="13.5">
      <c r="A99" s="3">
        <v>91</v>
      </c>
      <c r="B99" s="29"/>
      <c r="C99" s="29"/>
      <c r="D99" s="66"/>
      <c r="E99" s="66"/>
      <c r="F99" s="30"/>
      <c r="G99" s="30"/>
      <c r="H99" s="30"/>
      <c r="I99" s="30"/>
      <c r="J99" s="29"/>
    </row>
    <row r="100" spans="1:10" ht="13.5">
      <c r="A100" s="3">
        <v>92</v>
      </c>
      <c r="B100" s="29"/>
      <c r="C100" s="29"/>
      <c r="D100" s="66"/>
      <c r="E100" s="66"/>
      <c r="F100" s="30"/>
      <c r="G100" s="30"/>
      <c r="H100" s="30"/>
      <c r="I100" s="30"/>
      <c r="J100" s="29"/>
    </row>
    <row r="101" spans="1:10" ht="13.5">
      <c r="A101" s="3">
        <v>93</v>
      </c>
      <c r="B101" s="29"/>
      <c r="C101" s="29"/>
      <c r="D101" s="66"/>
      <c r="E101" s="66"/>
      <c r="F101" s="30"/>
      <c r="G101" s="30"/>
      <c r="H101" s="30"/>
      <c r="I101" s="30"/>
      <c r="J101" s="29"/>
    </row>
    <row r="102" spans="1:10" ht="13.5">
      <c r="A102" s="3">
        <v>94</v>
      </c>
      <c r="B102" s="29"/>
      <c r="C102" s="29"/>
      <c r="D102" s="66"/>
      <c r="E102" s="66"/>
      <c r="F102" s="30"/>
      <c r="G102" s="30"/>
      <c r="H102" s="30"/>
      <c r="I102" s="30"/>
      <c r="J102" s="29"/>
    </row>
    <row r="103" spans="1:10" ht="13.5">
      <c r="A103" s="3">
        <v>95</v>
      </c>
      <c r="B103" s="29"/>
      <c r="C103" s="29"/>
      <c r="D103" s="66"/>
      <c r="E103" s="66"/>
      <c r="F103" s="30"/>
      <c r="G103" s="30"/>
      <c r="H103" s="30"/>
      <c r="I103" s="30"/>
      <c r="J103" s="29"/>
    </row>
    <row r="104" spans="1:10" ht="13.5">
      <c r="A104" s="3">
        <v>96</v>
      </c>
      <c r="B104" s="29"/>
      <c r="C104" s="29"/>
      <c r="D104" s="66"/>
      <c r="E104" s="66"/>
      <c r="F104" s="30"/>
      <c r="G104" s="30"/>
      <c r="H104" s="30"/>
      <c r="I104" s="30"/>
      <c r="J104" s="29"/>
    </row>
    <row r="105" spans="1:10" ht="13.5">
      <c r="A105" s="3">
        <v>97</v>
      </c>
      <c r="B105" s="29"/>
      <c r="C105" s="29"/>
      <c r="D105" s="66"/>
      <c r="E105" s="66"/>
      <c r="F105" s="30"/>
      <c r="G105" s="30"/>
      <c r="H105" s="30"/>
      <c r="I105" s="30"/>
      <c r="J105" s="29"/>
    </row>
    <row r="106" spans="1:10" ht="13.5">
      <c r="A106" s="3">
        <v>98</v>
      </c>
      <c r="B106" s="29"/>
      <c r="C106" s="29"/>
      <c r="D106" s="66"/>
      <c r="E106" s="66"/>
      <c r="F106" s="30"/>
      <c r="G106" s="30"/>
      <c r="H106" s="30"/>
      <c r="I106" s="30"/>
      <c r="J106" s="29"/>
    </row>
    <row r="107" spans="1:10" ht="13.5">
      <c r="A107" s="3">
        <v>99</v>
      </c>
      <c r="B107" s="29"/>
      <c r="C107" s="29"/>
      <c r="D107" s="66"/>
      <c r="E107" s="66"/>
      <c r="F107" s="30"/>
      <c r="G107" s="30"/>
      <c r="H107" s="30"/>
      <c r="I107" s="30"/>
      <c r="J107" s="29"/>
    </row>
    <row r="108" spans="1:10" ht="13.5">
      <c r="A108" s="3">
        <v>100</v>
      </c>
      <c r="B108" s="29"/>
      <c r="C108" s="29"/>
      <c r="D108" s="66"/>
      <c r="E108" s="66"/>
      <c r="F108" s="30"/>
      <c r="G108" s="30"/>
      <c r="H108" s="30"/>
      <c r="I108" s="30"/>
      <c r="J108" s="29"/>
    </row>
  </sheetData>
  <sheetProtection sheet="1" selectLockedCells="1"/>
  <mergeCells count="122">
    <mergeCell ref="B1:N1"/>
    <mergeCell ref="B2:C2"/>
    <mergeCell ref="F2:G2"/>
    <mergeCell ref="H2:M2"/>
    <mergeCell ref="N2:O2"/>
    <mergeCell ref="P2:Q2"/>
    <mergeCell ref="R2:S2"/>
    <mergeCell ref="B3:C3"/>
    <mergeCell ref="F3:G3"/>
    <mergeCell ref="H3:M3"/>
    <mergeCell ref="N3:O3"/>
    <mergeCell ref="P3:Q3"/>
    <mergeCell ref="R3:S3"/>
    <mergeCell ref="B5:C5"/>
    <mergeCell ref="D5:H5"/>
    <mergeCell ref="I5:J5"/>
    <mergeCell ref="B6:C6"/>
    <mergeCell ref="D6:H6"/>
    <mergeCell ref="I6:J6"/>
    <mergeCell ref="D8:E8"/>
    <mergeCell ref="D9:E9"/>
    <mergeCell ref="D10:E10"/>
    <mergeCell ref="L10:Q10"/>
    <mergeCell ref="D11:E11"/>
    <mergeCell ref="D12:E12"/>
    <mergeCell ref="L12:Q15"/>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6:E106"/>
    <mergeCell ref="D107:E107"/>
    <mergeCell ref="D108:E108"/>
    <mergeCell ref="D100:E100"/>
    <mergeCell ref="D101:E101"/>
    <mergeCell ref="D102:E102"/>
    <mergeCell ref="D103:E103"/>
    <mergeCell ref="D104:E104"/>
    <mergeCell ref="D105:E105"/>
  </mergeCells>
  <dataValidations count="9">
    <dataValidation type="list" allowBlank="1" showInputMessage="1" showErrorMessage="1" sqref="B3:C3">
      <formula1>学校名</formula1>
    </dataValidation>
    <dataValidation type="list" allowBlank="1" showInputMessage="1" showErrorMessage="1" sqref="D3">
      <formula1>年度</formula1>
    </dataValidation>
    <dataValidation type="list" allowBlank="1" showInputMessage="1" showErrorMessage="1" sqref="E3">
      <formula1>男女</formula1>
    </dataValidation>
    <dataValidation type="list" allowBlank="1" showInputMessage="1" showErrorMessage="1" sqref="F9:F108">
      <formula1>生年</formula1>
    </dataValidation>
    <dataValidation type="list" allowBlank="1" showInputMessage="1" showErrorMessage="1" sqref="G9:G108">
      <formula1>生月</formula1>
    </dataValidation>
    <dataValidation type="list" allowBlank="1" showInputMessage="1" showErrorMessage="1" sqref="H9:H108">
      <formula1>生日</formula1>
    </dataValidation>
    <dataValidation type="list" allowBlank="1" showInputMessage="1" showErrorMessage="1" sqref="I53:I108 I9">
      <formula1>学年</formula1>
    </dataValidation>
    <dataValidation type="list" allowBlank="1" showInputMessage="1" showErrorMessage="1" sqref="I10:I52">
      <formula1>学年</formula1>
    </dataValidation>
    <dataValidation allowBlank="1" showInputMessage="1" showErrorMessage="1" imeMode="off" sqref="F3:G3 N3:Q3 I6:J6"/>
  </dataValidations>
  <printOptions/>
  <pageMargins left="0.7868055555555555" right="0.7868055555555555" top="0.9833333333333333" bottom="0.9833333333333333" header="0.5118055555555555" footer="0.511805555555555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O119"/>
  <sheetViews>
    <sheetView showZeros="0" zoomScale="115" zoomScaleNormal="115" zoomScaleSheetLayoutView="100" zoomScalePageLayoutView="0" workbookViewId="0" topLeftCell="A1">
      <selection activeCell="B16" sqref="B16"/>
    </sheetView>
  </sheetViews>
  <sheetFormatPr defaultColWidth="9.00390625" defaultRowHeight="13.5"/>
  <cols>
    <col min="1" max="1" width="14.00390625" style="33" customWidth="1"/>
    <col min="2" max="2" width="8.00390625" style="33" customWidth="1"/>
    <col min="3" max="3" width="4.50390625" style="33" customWidth="1"/>
    <col min="4" max="4" width="4.00390625" style="33" customWidth="1"/>
    <col min="5" max="5" width="9.25390625" style="33" customWidth="1"/>
    <col min="6" max="6" width="8.25390625" style="33" customWidth="1"/>
    <col min="7" max="7" width="7.75390625" style="33" customWidth="1"/>
    <col min="8" max="8" width="8.50390625" style="33" customWidth="1"/>
    <col min="9" max="9" width="8.00390625" style="33" customWidth="1"/>
    <col min="10" max="10" width="8.125" style="33" customWidth="1"/>
    <col min="11" max="11" width="9.75390625" style="33" bestFit="1" customWidth="1"/>
    <col min="12" max="12" width="5.50390625" style="33" bestFit="1" customWidth="1"/>
    <col min="13" max="13" width="12.75390625" style="33" bestFit="1" customWidth="1"/>
    <col min="14" max="14" width="9.00390625" style="33" hidden="1" customWidth="1"/>
    <col min="15" max="16384" width="9.00390625" style="33" customWidth="1"/>
  </cols>
  <sheetData>
    <row r="1" spans="4:15" ht="29.25" customHeight="1">
      <c r="D1" s="40" t="str">
        <f>"令和"&amp;'登録'!D3-2018&amp;"年度鹿児島県高等学校総合体育大会　参加申込書"</f>
        <v>令和-2018年度鹿児島県高等学校総合体育大会　参加申込書</v>
      </c>
      <c r="E1" s="41"/>
      <c r="F1" s="41"/>
      <c r="G1" s="41"/>
      <c r="H1" s="41"/>
      <c r="I1" s="41"/>
      <c r="J1" s="41"/>
      <c r="K1" s="41"/>
      <c r="L1" s="41"/>
      <c r="M1" s="42"/>
      <c r="O1" s="90" t="s">
        <v>23</v>
      </c>
    </row>
    <row r="2" spans="4:15" ht="7.5" customHeight="1">
      <c r="D2" s="39"/>
      <c r="E2" s="39"/>
      <c r="F2" s="39"/>
      <c r="G2" s="39"/>
      <c r="H2" s="39"/>
      <c r="I2" s="39"/>
      <c r="J2" s="39"/>
      <c r="K2" s="39"/>
      <c r="L2" s="39"/>
      <c r="M2" s="39"/>
      <c r="O2" s="91"/>
    </row>
    <row r="3" spans="4:15" ht="30" customHeight="1">
      <c r="D3" s="107" t="str">
        <f>'登録'!E3&amp;"子"</f>
        <v>子</v>
      </c>
      <c r="E3" s="108"/>
      <c r="F3" s="39"/>
      <c r="G3" s="39"/>
      <c r="H3" s="43" t="s">
        <v>24</v>
      </c>
      <c r="I3" s="39"/>
      <c r="J3" s="39"/>
      <c r="K3" s="39"/>
      <c r="L3" s="39"/>
      <c r="M3" s="39"/>
      <c r="O3" s="91"/>
    </row>
    <row r="4" spans="4:13" ht="13.5">
      <c r="D4" s="39"/>
      <c r="E4" s="39"/>
      <c r="F4" s="39"/>
      <c r="G4" s="39"/>
      <c r="H4" s="39"/>
      <c r="I4" s="39"/>
      <c r="J4" s="39"/>
      <c r="K4" s="39"/>
      <c r="L4" s="39"/>
      <c r="M4" s="39"/>
    </row>
    <row r="5" spans="4:13" ht="13.5">
      <c r="D5" s="39"/>
      <c r="E5" s="44" t="s">
        <v>1</v>
      </c>
      <c r="F5" s="147">
        <f>'登録'!B3</f>
        <v>0</v>
      </c>
      <c r="G5" s="147"/>
      <c r="H5" s="44"/>
      <c r="I5" s="44"/>
      <c r="J5" s="44"/>
      <c r="K5" s="44"/>
      <c r="L5" s="44"/>
      <c r="M5" s="39"/>
    </row>
    <row r="6" spans="4:13" ht="14.25" customHeight="1">
      <c r="D6" s="39"/>
      <c r="E6" s="44" t="s">
        <v>25</v>
      </c>
      <c r="F6" s="113">
        <f>'登録'!H3</f>
        <v>0</v>
      </c>
      <c r="G6" s="113"/>
      <c r="H6" s="113"/>
      <c r="I6" s="113"/>
      <c r="J6" s="113"/>
      <c r="K6" s="44"/>
      <c r="L6" s="44"/>
      <c r="M6" s="39"/>
    </row>
    <row r="7" spans="4:13" ht="13.5">
      <c r="D7" s="39"/>
      <c r="E7" s="44" t="s">
        <v>26</v>
      </c>
      <c r="F7" s="110">
        <f>'登録'!N3</f>
        <v>0</v>
      </c>
      <c r="G7" s="111"/>
      <c r="H7" s="111"/>
      <c r="I7" s="44"/>
      <c r="J7" s="44"/>
      <c r="K7" s="44"/>
      <c r="L7" s="44"/>
      <c r="M7" s="39"/>
    </row>
    <row r="8" spans="4:13" ht="13.5">
      <c r="D8" s="39"/>
      <c r="E8" s="44" t="s">
        <v>27</v>
      </c>
      <c r="F8" s="110">
        <f>'登録'!P3</f>
        <v>0</v>
      </c>
      <c r="G8" s="111"/>
      <c r="H8" s="111"/>
      <c r="I8" s="44"/>
      <c r="J8" s="44"/>
      <c r="K8" s="44"/>
      <c r="L8" s="44"/>
      <c r="M8" s="39"/>
    </row>
    <row r="9" spans="4:13" ht="13.5">
      <c r="D9" s="39"/>
      <c r="E9" s="46"/>
      <c r="F9" s="112"/>
      <c r="G9" s="112"/>
      <c r="H9" s="44"/>
      <c r="I9" s="44"/>
      <c r="J9" s="44"/>
      <c r="K9" s="44"/>
      <c r="L9" s="44"/>
      <c r="M9" s="39"/>
    </row>
    <row r="10" spans="4:13" ht="13.5">
      <c r="D10" s="39"/>
      <c r="E10" s="44" t="s">
        <v>28</v>
      </c>
      <c r="F10" s="100">
        <f>'登録'!B6</f>
        <v>0</v>
      </c>
      <c r="G10" s="100"/>
      <c r="H10" s="44" t="s">
        <v>29</v>
      </c>
      <c r="I10" s="44"/>
      <c r="J10" s="44"/>
      <c r="K10" s="44"/>
      <c r="L10" s="44"/>
      <c r="M10" s="39"/>
    </row>
    <row r="11" spans="5:13" ht="13.5">
      <c r="E11" s="44" t="s">
        <v>30</v>
      </c>
      <c r="F11" s="101"/>
      <c r="G11" s="101"/>
      <c r="H11" s="44" t="s">
        <v>29</v>
      </c>
      <c r="I11" s="44"/>
      <c r="J11" s="44"/>
      <c r="K11" s="44"/>
      <c r="L11" s="44"/>
      <c r="M11" s="39"/>
    </row>
    <row r="12" spans="5:12" ht="13.5">
      <c r="E12" s="141" t="s">
        <v>363</v>
      </c>
      <c r="F12" s="101"/>
      <c r="G12" s="101"/>
      <c r="H12" s="32"/>
      <c r="I12" s="32"/>
      <c r="J12" s="32"/>
      <c r="K12" s="32"/>
      <c r="L12" s="32"/>
    </row>
    <row r="13" spans="5:12" ht="13.5">
      <c r="E13" s="142" t="s">
        <v>376</v>
      </c>
      <c r="F13" s="109">
        <f>'登録'!I6</f>
        <v>0</v>
      </c>
      <c r="G13" s="109"/>
      <c r="H13" s="32"/>
      <c r="I13" s="32"/>
      <c r="J13" s="32"/>
      <c r="K13" s="32"/>
      <c r="L13" s="32"/>
    </row>
    <row r="14" spans="4:13" ht="13.5">
      <c r="D14" s="32"/>
      <c r="E14" s="32"/>
      <c r="F14" s="32"/>
      <c r="G14" s="32"/>
      <c r="H14" s="32"/>
      <c r="I14" s="32"/>
      <c r="J14" s="32"/>
      <c r="K14" s="32"/>
      <c r="L14" s="32"/>
      <c r="M14" s="32"/>
    </row>
    <row r="15" spans="1:14" ht="26.25" customHeight="1">
      <c r="A15" s="47" t="s">
        <v>31</v>
      </c>
      <c r="B15" s="48" t="s">
        <v>32</v>
      </c>
      <c r="C15" s="39"/>
      <c r="D15" s="34" t="s">
        <v>13</v>
      </c>
      <c r="E15" s="103" t="s">
        <v>33</v>
      </c>
      <c r="F15" s="104"/>
      <c r="G15" s="105" t="s">
        <v>16</v>
      </c>
      <c r="H15" s="106"/>
      <c r="I15" s="49" t="s">
        <v>34</v>
      </c>
      <c r="J15" s="50" t="s">
        <v>35</v>
      </c>
      <c r="K15" s="51" t="s">
        <v>36</v>
      </c>
      <c r="L15" s="52" t="s">
        <v>20</v>
      </c>
      <c r="M15" s="53" t="s">
        <v>37</v>
      </c>
      <c r="N15" s="58" t="s">
        <v>38</v>
      </c>
    </row>
    <row r="16" spans="1:14" ht="16.5" customHeight="1">
      <c r="A16" s="39" t="str">
        <f>'登録'!A9&amp;" "&amp;'登録'!B9&amp;'登録'!C9</f>
        <v>1 </v>
      </c>
      <c r="B16" s="31"/>
      <c r="C16" s="39"/>
      <c r="D16" s="34">
        <v>1</v>
      </c>
      <c r="E16" s="34">
        <f>IF(B16&gt;0,VLOOKUP($B$16,'登録'!$A$9:$AL$115,2),"")</f>
      </c>
      <c r="F16" s="34">
        <f>IF(B16&gt;0,VLOOKUP($B$16,'登録'!$A$9:$AL$115,3),"")</f>
      </c>
      <c r="G16" s="96">
        <f>IF(B16&gt;0,VLOOKUP($B$16,'登録'!$A$9:$AL$115,4),"")</f>
      </c>
      <c r="H16" s="97"/>
      <c r="I16" s="25"/>
      <c r="J16" s="25"/>
      <c r="K16" s="25"/>
      <c r="L16" s="54">
        <f>IF(B16&gt;0,VLOOKUP($B16,'登録'!$A$9:$AL$115,9),"")</f>
      </c>
      <c r="M16" s="54">
        <f>IF(B16&gt;0,VLOOKUP(B16,'登録'!$A$9:$AL$115,6)&amp;"/"&amp;VLOOKUP(B16,'登録'!$A$9:$AL$115,7)&amp;"/"&amp;VLOOKUP(B16,'登録'!$A$9:$AL$115,8),"")</f>
      </c>
      <c r="N16" s="26">
        <f>IF(B16&gt;0,VLOOKUP($B$16,'登録'!$A$9:$AL$115,10),"")</f>
      </c>
    </row>
    <row r="17" spans="1:14" ht="16.5" customHeight="1">
      <c r="A17" s="39" t="str">
        <f>'登録'!A10&amp;" "&amp;'登録'!B10&amp;'登録'!C10</f>
        <v>2 </v>
      </c>
      <c r="B17" s="31"/>
      <c r="C17" s="39"/>
      <c r="D17" s="34">
        <v>2</v>
      </c>
      <c r="E17" s="35">
        <f>IF(B17&gt;0,VLOOKUP($B$17,'登録'!$A$9:$AL$115,2),"")</f>
      </c>
      <c r="F17" s="34">
        <f>IF(B17&gt;0,VLOOKUP($B$17,'登録'!$A$9:$AL$115,3),"")</f>
      </c>
      <c r="G17" s="96">
        <f>IF(B17&gt;0,VLOOKUP($B$17,'登録'!$A$9:$AL$115,4),"")</f>
      </c>
      <c r="H17" s="97"/>
      <c r="I17" s="25"/>
      <c r="J17" s="25"/>
      <c r="K17" s="25"/>
      <c r="L17" s="54">
        <f>IF(B17&gt;0,VLOOKUP($B17,'登録'!$A$9:$AL$115,9),"")</f>
      </c>
      <c r="M17" s="54">
        <f>IF(B17&gt;0,VLOOKUP(B17,'登録'!$A$9:$AL$115,6)&amp;"/"&amp;VLOOKUP(B17,'登録'!$A$9:$AL$115,7)&amp;"/"&amp;VLOOKUP(B17,'登録'!$A$9:$AL$115,8),"")</f>
      </c>
      <c r="N17" s="26">
        <f>IF(B17&gt;0,VLOOKUP($B$17,'登録'!$A$9:$AL$115,10),"")</f>
      </c>
    </row>
    <row r="18" spans="1:14" ht="16.5" customHeight="1">
      <c r="A18" s="39" t="str">
        <f>'登録'!A11&amp;" "&amp;'登録'!B11&amp;'登録'!C11</f>
        <v>3 </v>
      </c>
      <c r="B18" s="31"/>
      <c r="C18" s="39"/>
      <c r="D18" s="34">
        <v>3</v>
      </c>
      <c r="E18" s="35">
        <f>IF(B18&gt;0,VLOOKUP($B$18,'登録'!$A$9:$AL$115,2),"")</f>
      </c>
      <c r="F18" s="34">
        <f>IF(B18&gt;0,VLOOKUP($B$18,'登録'!$A$9:$AL$115,3),"")</f>
      </c>
      <c r="G18" s="92">
        <f>IF(B18&gt;0,VLOOKUP($B$18,'登録'!$A$9:$AL$115,4),"")</f>
      </c>
      <c r="H18" s="93"/>
      <c r="I18" s="25"/>
      <c r="J18" s="25"/>
      <c r="K18" s="25"/>
      <c r="L18" s="54">
        <f>IF(B18&gt;0,VLOOKUP($B18,'登録'!$A$9:$AL$115,9),"")</f>
      </c>
      <c r="M18" s="54">
        <f>IF(B18&gt;0,VLOOKUP(B18,'登録'!$A$9:$AL$115,6)&amp;"/"&amp;VLOOKUP(B18,'登録'!$A$9:$AL$115,7)&amp;"/"&amp;VLOOKUP(B18,'登録'!$A$9:$AL$115,8),"")</f>
      </c>
      <c r="N18" s="26">
        <f>IF(B18&gt;0,VLOOKUP($B$18,'登録'!$A$9:$AL$115,10),"")</f>
      </c>
    </row>
    <row r="19" spans="1:14" ht="16.5" customHeight="1">
      <c r="A19" s="39" t="str">
        <f>'登録'!A12&amp;" "&amp;'登録'!B12&amp;'登録'!C12</f>
        <v>4 </v>
      </c>
      <c r="B19" s="31"/>
      <c r="C19" s="39"/>
      <c r="D19" s="34">
        <v>4</v>
      </c>
      <c r="E19" s="34">
        <f>IF(B19&gt;0,VLOOKUP($B$19,'登録'!$A$9:$AL$115,2),"")</f>
      </c>
      <c r="F19" s="34">
        <f>IF(B19&gt;0,VLOOKUP($B$19,'登録'!$A$9:$AL$115,3),"")</f>
      </c>
      <c r="G19" s="92">
        <f>IF(B19&gt;0,VLOOKUP($B$19,'登録'!$A$9:$AL$115,4),"")</f>
      </c>
      <c r="H19" s="93"/>
      <c r="I19" s="25"/>
      <c r="J19" s="25"/>
      <c r="K19" s="25"/>
      <c r="L19" s="54">
        <f>IF(B19&gt;0,VLOOKUP($B19,'登録'!$A$9:$AL$115,9),"")</f>
      </c>
      <c r="M19" s="54">
        <f>IF(B19&gt;0,VLOOKUP(B19,'登録'!$A$9:$AL$115,6)&amp;"/"&amp;VLOOKUP(B19,'登録'!$A$9:$AL$115,7)&amp;"/"&amp;VLOOKUP(B19,'登録'!$A$9:$AL$115,8),"")</f>
      </c>
      <c r="N19" s="26">
        <f>IF(B19&gt;0,VLOOKUP($B$19,'登録'!$A$9:$AL$115,10),"")</f>
      </c>
    </row>
    <row r="20" spans="1:14" ht="16.5" customHeight="1">
      <c r="A20" s="39" t="str">
        <f>'登録'!A13&amp;" "&amp;'登録'!B13&amp;'登録'!C13</f>
        <v>5 </v>
      </c>
      <c r="B20" s="31"/>
      <c r="C20" s="39"/>
      <c r="D20" s="34">
        <v>5</v>
      </c>
      <c r="E20" s="34">
        <f>IF(B20&gt;0,VLOOKUP($B$20,'登録'!$A$9:$AL$115,2),"")</f>
      </c>
      <c r="F20" s="34">
        <f>IF(B20&gt;0,VLOOKUP($B$20,'登録'!$A$9:$AL$115,3),"")</f>
      </c>
      <c r="G20" s="92">
        <f>IF(B20&gt;0,VLOOKUP($B$20,'登録'!$A$9:$AL$115,4),"")</f>
      </c>
      <c r="H20" s="93"/>
      <c r="I20" s="25"/>
      <c r="J20" s="25"/>
      <c r="K20" s="25"/>
      <c r="L20" s="54">
        <f>IF(B20&gt;0,VLOOKUP($B20,'登録'!$A$9:$AL$115,9),"")</f>
      </c>
      <c r="M20" s="54">
        <f>IF(B20&gt;0,VLOOKUP(B20,'登録'!$A$9:$AL$115,6)&amp;"/"&amp;VLOOKUP(B20,'登録'!$A$9:$AL$115,7)&amp;"/"&amp;VLOOKUP(B20,'登録'!$A$9:$AL$115,8),"")</f>
      </c>
      <c r="N20" s="26">
        <f>IF(B20&gt;0,VLOOKUP($B$20,'登録'!$A$9:$AL$115,10),"")</f>
      </c>
    </row>
    <row r="21" spans="1:14" ht="16.5" customHeight="1">
      <c r="A21" s="39" t="str">
        <f>'登録'!A14&amp;" "&amp;'登録'!B14&amp;'登録'!C14</f>
        <v>6 </v>
      </c>
      <c r="B21" s="31"/>
      <c r="C21" s="39"/>
      <c r="D21" s="34">
        <v>6</v>
      </c>
      <c r="E21" s="34">
        <f>IF(B21&gt;0,VLOOKUP($B$21,'登録'!$A$9:$AL$115,2),"")</f>
      </c>
      <c r="F21" s="34">
        <f>IF(B21&gt;0,VLOOKUP($B$21,'登録'!$A$9:$AL$115,3),"")</f>
      </c>
      <c r="G21" s="92">
        <f>IF(B21&gt;0,VLOOKUP($B$21,'登録'!$A$9:$AL$115,4),"")</f>
      </c>
      <c r="H21" s="93"/>
      <c r="I21" s="25"/>
      <c r="J21" s="25"/>
      <c r="K21" s="25"/>
      <c r="L21" s="54">
        <f>IF(B21&gt;0,VLOOKUP($B21,'登録'!$A$9:$AL$115,9),"")</f>
      </c>
      <c r="M21" s="54">
        <f>IF(B21&gt;0,VLOOKUP(B21,'登録'!$A$9:$AL$115,6)&amp;"/"&amp;VLOOKUP(B21,'登録'!$A$9:$AL$115,7)&amp;"/"&amp;VLOOKUP(B21,'登録'!$A$9:$AL$115,8),"")</f>
      </c>
      <c r="N21" s="26">
        <f>IF(B21&gt;0,VLOOKUP($B$21,'登録'!$A$9:$AL$115,10),"")</f>
      </c>
    </row>
    <row r="22" spans="1:14" ht="16.5" customHeight="1">
      <c r="A22" s="39" t="str">
        <f>'登録'!A15&amp;" "&amp;'登録'!B15&amp;'登録'!C15</f>
        <v>7 </v>
      </c>
      <c r="B22" s="31"/>
      <c r="C22" s="39"/>
      <c r="D22" s="34">
        <v>7</v>
      </c>
      <c r="E22" s="34">
        <f>IF(B22&gt;0,VLOOKUP($B$22,'登録'!$A$9:$AL$115,2),"")</f>
      </c>
      <c r="F22" s="34">
        <f>IF(B22&gt;0,VLOOKUP($B$22,'登録'!$A$9:$AL$115,3),"")</f>
      </c>
      <c r="G22" s="92">
        <f>IF(B22&gt;0,VLOOKUP($B$22,'登録'!$A$9:$AL$115,4),"")</f>
      </c>
      <c r="H22" s="93"/>
      <c r="I22" s="25"/>
      <c r="J22" s="25"/>
      <c r="K22" s="25"/>
      <c r="L22" s="54">
        <f>IF(B22&gt;0,VLOOKUP($B22,'登録'!$A$9:$AL$115,9),"")</f>
      </c>
      <c r="M22" s="54">
        <f>IF(B22&gt;0,VLOOKUP(B22,'登録'!$A$9:$AL$115,6)&amp;"/"&amp;VLOOKUP(B22,'登録'!$A$9:$AL$115,7)&amp;"/"&amp;VLOOKUP(B22,'登録'!$A$9:$AL$115,8),"")</f>
      </c>
      <c r="N22" s="26">
        <f>IF(B22&gt;0,VLOOKUP($B$22,'登録'!$A$9:$AL$115,10),"")</f>
      </c>
    </row>
    <row r="23" spans="1:14" ht="16.5" customHeight="1">
      <c r="A23" s="39" t="str">
        <f>'登録'!A16&amp;" "&amp;'登録'!B16&amp;'登録'!C16</f>
        <v>8 </v>
      </c>
      <c r="B23" s="31"/>
      <c r="C23" s="39"/>
      <c r="D23" s="34">
        <v>8</v>
      </c>
      <c r="E23" s="34">
        <f>IF(B23&gt;0,VLOOKUP($B$23,'登録'!$A$9:$AL$115,2),"")</f>
      </c>
      <c r="F23" s="34">
        <f>IF(B23&gt;0,VLOOKUP($B$23,'登録'!$A$9:$AL$115,3),"")</f>
      </c>
      <c r="G23" s="92">
        <f>IF(B23&gt;0,VLOOKUP($B$23,'登録'!$A$9:$AL$115,4),"")</f>
      </c>
      <c r="H23" s="93"/>
      <c r="I23" s="25"/>
      <c r="J23" s="25"/>
      <c r="K23" s="25"/>
      <c r="L23" s="54">
        <f>IF(B23&gt;0,VLOOKUP($B23,'登録'!$A$9:$AL$115,9),"")</f>
      </c>
      <c r="M23" s="54">
        <f>IF(B23&gt;0,VLOOKUP(B23,'登録'!$A$9:$AL$115,6)&amp;"/"&amp;VLOOKUP(B23,'登録'!$A$9:$AL$115,7)&amp;"/"&amp;VLOOKUP(B23,'登録'!$A$9:$AL$115,8),"")</f>
      </c>
      <c r="N23" s="26">
        <f>IF(B23&gt;0,VLOOKUP($B$23,'登録'!$A$9:$AL$115,10),"")</f>
      </c>
    </row>
    <row r="24" spans="1:14" ht="16.5" customHeight="1">
      <c r="A24" s="39" t="str">
        <f>'登録'!A17&amp;" "&amp;'登録'!B17&amp;'登録'!C17</f>
        <v>9 </v>
      </c>
      <c r="B24" s="31"/>
      <c r="C24" s="39"/>
      <c r="D24" s="34">
        <v>9</v>
      </c>
      <c r="E24" s="34">
        <f>IF(B24&gt;0,VLOOKUP($B$24,'登録'!$A$9:$AL$115,2),"")</f>
      </c>
      <c r="F24" s="34">
        <f>IF(B24&gt;0,VLOOKUP($B$24,'登録'!$A$9:$AL$115,3),"")</f>
      </c>
      <c r="G24" s="92">
        <f>IF(B24&gt;0,VLOOKUP($B$24,'登録'!$A$9:$AL$115,4),"")</f>
      </c>
      <c r="H24" s="93"/>
      <c r="I24" s="25"/>
      <c r="J24" s="25"/>
      <c r="K24" s="25"/>
      <c r="L24" s="54">
        <f>IF(B24&gt;0,VLOOKUP($B24,'登録'!$A$9:$AL$115,9),"")</f>
      </c>
      <c r="M24" s="54">
        <f>IF(B24&gt;0,VLOOKUP(B24,'登録'!$A$9:$AL$115,6)&amp;"/"&amp;VLOOKUP(B24,'登録'!$A$9:$AL$115,7)&amp;"/"&amp;VLOOKUP(B24,'登録'!$A$9:$AL$115,8),"")</f>
      </c>
      <c r="N24" s="26">
        <f>IF(B24&gt;0,VLOOKUP($B$24,'登録'!$A$9:$AL$115,10),"")</f>
      </c>
    </row>
    <row r="25" spans="1:14" ht="16.5" customHeight="1">
      <c r="A25" s="39" t="str">
        <f>'登録'!A18&amp;" "&amp;'登録'!B18&amp;'登録'!C18</f>
        <v>10 </v>
      </c>
      <c r="B25" s="31"/>
      <c r="C25" s="39"/>
      <c r="D25" s="34">
        <v>10</v>
      </c>
      <c r="E25" s="34">
        <f>IF(B25&gt;0,VLOOKUP($B$25,'登録'!$A$9:$AL$115,2),"")</f>
      </c>
      <c r="F25" s="34">
        <f>IF(B25&gt;0,VLOOKUP($B$25,'登録'!$A$9:$AL$115,3),"")</f>
      </c>
      <c r="G25" s="92">
        <f>IF(B25&gt;0,VLOOKUP($B$25,'登録'!$A$9:$AL$115,4),"")</f>
      </c>
      <c r="H25" s="93"/>
      <c r="I25" s="25"/>
      <c r="J25" s="25"/>
      <c r="K25" s="25"/>
      <c r="L25" s="54">
        <f>IF(B25&gt;0,VLOOKUP($B25,'登録'!$A$9:$AL$115,9),"")</f>
      </c>
      <c r="M25" s="54">
        <f>IF(B25&gt;0,VLOOKUP(B25,'登録'!$A$9:$AL$115,6)&amp;"/"&amp;VLOOKUP(B25,'登録'!$A$9:$AL$115,7)&amp;"/"&amp;VLOOKUP(B25,'登録'!$A$9:$AL$115,8),"")</f>
      </c>
      <c r="N25" s="26">
        <f>IF(B25&gt;0,VLOOKUP($B$25,'登録'!$A$9:$AL$115,10),"")</f>
      </c>
    </row>
    <row r="26" spans="1:14" ht="16.5" customHeight="1">
      <c r="A26" s="39" t="str">
        <f>'登録'!A19&amp;" "&amp;'登録'!B19&amp;'登録'!C19</f>
        <v>11 </v>
      </c>
      <c r="B26" s="31"/>
      <c r="C26" s="39"/>
      <c r="D26" s="34">
        <v>11</v>
      </c>
      <c r="E26" s="34">
        <f>IF(B26&gt;0,VLOOKUP($B$26,'登録'!$A$9:$AL$115,2),"")</f>
      </c>
      <c r="F26" s="34">
        <f>IF(B26&gt;0,VLOOKUP($B$26,'登録'!$A$9:$AL$115,3),"")</f>
      </c>
      <c r="G26" s="92">
        <f>IF(B26&gt;0,VLOOKUP($B$26,'登録'!$A$9:$AL$115,4),"")</f>
      </c>
      <c r="H26" s="93"/>
      <c r="I26" s="25"/>
      <c r="J26" s="25"/>
      <c r="K26" s="25"/>
      <c r="L26" s="54">
        <f>IF(B26&gt;0,VLOOKUP($B26,'登録'!$A$9:$AL$115,9),"")</f>
      </c>
      <c r="M26" s="54">
        <f>IF(B26&gt;0,VLOOKUP(B26,'登録'!$A$9:$AL$115,6)&amp;"/"&amp;VLOOKUP(B26,'登録'!$A$9:$AL$115,7)&amp;"/"&amp;VLOOKUP(B26,'登録'!$A$9:$AL$115,8),"")</f>
      </c>
      <c r="N26" s="26">
        <f>IF(B26&gt;0,VLOOKUP($B$26,'登録'!$A$9:$AL$115,10),"")</f>
      </c>
    </row>
    <row r="27" spans="1:14" ht="16.5" customHeight="1">
      <c r="A27" s="39" t="str">
        <f>'登録'!A20&amp;" "&amp;'登録'!B20&amp;'登録'!C20</f>
        <v>12 </v>
      </c>
      <c r="B27" s="31"/>
      <c r="C27" s="39"/>
      <c r="D27" s="34">
        <v>12</v>
      </c>
      <c r="E27" s="34">
        <f>IF(B27&gt;0,VLOOKUP($B$27,'登録'!$A$9:$AL$115,2),"")</f>
      </c>
      <c r="F27" s="34">
        <f>IF(B27&gt;0,VLOOKUP($B$27,'登録'!$A$9:$AL$115,3),"")</f>
      </c>
      <c r="G27" s="92">
        <f>IF(B27&gt;0,VLOOKUP($B$27,'登録'!$A$9:$AL$115,4),"")</f>
      </c>
      <c r="H27" s="93"/>
      <c r="I27" s="25"/>
      <c r="J27" s="25"/>
      <c r="K27" s="25"/>
      <c r="L27" s="54">
        <f>IF(B27&gt;0,VLOOKUP($B27,'登録'!$A$9:$AL$115,9),"")</f>
      </c>
      <c r="M27" s="54">
        <f>IF(B27&gt;0,VLOOKUP(B27,'登録'!$A$9:$AL$115,6)&amp;"/"&amp;VLOOKUP(B27,'登録'!$A$9:$AL$115,7)&amp;"/"&amp;VLOOKUP(B27,'登録'!$A$9:$AL$115,8),"")</f>
      </c>
      <c r="N27" s="26">
        <f>IF(B27&gt;0,VLOOKUP($B$27,'登録'!$A$9:$AL$115,10),"")</f>
      </c>
    </row>
    <row r="28" spans="1:14" ht="16.5" customHeight="1">
      <c r="A28" s="39" t="str">
        <f>'登録'!A21&amp;" "&amp;'登録'!B21&amp;'登録'!C21</f>
        <v>13 </v>
      </c>
      <c r="B28" s="31"/>
      <c r="C28" s="39"/>
      <c r="D28" s="34">
        <v>13</v>
      </c>
      <c r="E28" s="34">
        <f>IF(B28&gt;0,VLOOKUP($B$28,'登録'!$A$9:$AL$115,2),"")</f>
      </c>
      <c r="F28" s="34">
        <f>IF(B28&gt;0,VLOOKUP($B$28,'登録'!$A$9:$AL$115,3),"")</f>
      </c>
      <c r="G28" s="92">
        <f>IF(B28&gt;0,VLOOKUP($B$28,'登録'!$A$9:$AL$115,4),"")</f>
      </c>
      <c r="H28" s="93"/>
      <c r="I28" s="25"/>
      <c r="J28" s="25"/>
      <c r="K28" s="25"/>
      <c r="L28" s="54">
        <f>IF(B28&gt;0,VLOOKUP($B28,'登録'!$A$9:$AL$115,9),"")</f>
      </c>
      <c r="M28" s="54">
        <f>IF(B28&gt;0,VLOOKUP(B28,'登録'!$A$9:$AL$115,6)&amp;"/"&amp;VLOOKUP(B28,'登録'!$A$9:$AL$115,7)&amp;"/"&amp;VLOOKUP(B28,'登録'!$A$9:$AL$115,8),"")</f>
      </c>
      <c r="N28" s="26">
        <f>IF(B28&gt;0,VLOOKUP($B$28,'登録'!$A$9:$AL$115,10),"")</f>
      </c>
    </row>
    <row r="29" spans="1:14" ht="16.5" customHeight="1">
      <c r="A29" s="39" t="str">
        <f>'登録'!A22&amp;" "&amp;'登録'!B22&amp;'登録'!C22</f>
        <v>14 </v>
      </c>
      <c r="B29" s="31"/>
      <c r="C29" s="39"/>
      <c r="D29" s="34">
        <v>14</v>
      </c>
      <c r="E29" s="34">
        <f>IF(B29&gt;0,VLOOKUP($B$29,'登録'!$A$9:$AL$115,2),"")</f>
      </c>
      <c r="F29" s="34">
        <f>IF(B29&gt;0,VLOOKUP($B$29,'登録'!$A$9:$AL$115,3),"")</f>
      </c>
      <c r="G29" s="92">
        <f>IF(B29&gt;0,VLOOKUP($B$29,'登録'!$A$9:$AL$115,4),"")</f>
      </c>
      <c r="H29" s="93"/>
      <c r="I29" s="25"/>
      <c r="J29" s="25"/>
      <c r="K29" s="25"/>
      <c r="L29" s="54">
        <f>IF(B29&gt;0,VLOOKUP($B29,'登録'!$A$9:$AL$115,9),"")</f>
      </c>
      <c r="M29" s="54">
        <f>IF(B29&gt;0,VLOOKUP(B29,'登録'!$A$9:$AL$115,6)&amp;"/"&amp;VLOOKUP(B29,'登録'!$A$9:$AL$115,7)&amp;"/"&amp;VLOOKUP(B29,'登録'!$A$9:$AL$115,8),"")</f>
      </c>
      <c r="N29" s="26">
        <f>IF(B29&gt;0,VLOOKUP($B$29,'登録'!$A$9:$AL$115,10),"")</f>
      </c>
    </row>
    <row r="30" spans="1:14" ht="16.5" customHeight="1">
      <c r="A30" s="39" t="str">
        <f>'登録'!A23&amp;" "&amp;'登録'!B23&amp;'登録'!C23</f>
        <v>15 </v>
      </c>
      <c r="B30" s="31"/>
      <c r="C30" s="39"/>
      <c r="D30" s="34">
        <v>15</v>
      </c>
      <c r="E30" s="34">
        <f>IF(B30&gt;0,VLOOKUP($B$30,'登録'!$A$9:$AL$115,2),"")</f>
      </c>
      <c r="F30" s="34">
        <f>IF(B30&gt;0,VLOOKUP($B$30,'登録'!$A$9:$AL$115,3),"")</f>
      </c>
      <c r="G30" s="92">
        <f>IF(B30&gt;0,VLOOKUP($B$30,'登録'!$A$9:$AL$115,4),"")</f>
      </c>
      <c r="H30" s="93"/>
      <c r="I30" s="25"/>
      <c r="J30" s="25"/>
      <c r="K30" s="25"/>
      <c r="L30" s="54">
        <f>IF(B30&gt;0,VLOOKUP($B30,'登録'!$A$9:$AL$115,9),"")</f>
      </c>
      <c r="M30" s="54">
        <f>IF(B30&gt;0,VLOOKUP(B30,'登録'!$A$9:$AL$115,6)&amp;"/"&amp;VLOOKUP(B30,'登録'!$A$9:$AL$115,7)&amp;"/"&amp;VLOOKUP(B30,'登録'!$A$9:$AL$115,8),"")</f>
      </c>
      <c r="N30" s="26">
        <f>IF(B30&gt;0,VLOOKUP($B$30,'登録'!$A$9:$AL$115,10),"")</f>
      </c>
    </row>
    <row r="31" spans="1:14" ht="16.5" customHeight="1">
      <c r="A31" s="39" t="str">
        <f>'登録'!A24&amp;" "&amp;'登録'!B24&amp;'登録'!C24</f>
        <v>16 </v>
      </c>
      <c r="B31" s="31"/>
      <c r="C31" s="39"/>
      <c r="D31" s="34">
        <v>16</v>
      </c>
      <c r="E31" s="34">
        <f>IF(B31&gt;0,VLOOKUP($B$31,'登録'!$A$9:$AL$115,2),"")</f>
      </c>
      <c r="F31" s="34">
        <f>IF(B31&gt;0,VLOOKUP($B$31,'登録'!$A$9:$AL$115,3),"")</f>
      </c>
      <c r="G31" s="92">
        <f>IF(B31&gt;0,VLOOKUP($B$31,'登録'!$A$9:$AL$115,4),"")</f>
      </c>
      <c r="H31" s="93"/>
      <c r="I31" s="25"/>
      <c r="J31" s="25"/>
      <c r="K31" s="25"/>
      <c r="L31" s="54">
        <f>IF(B31&gt;0,VLOOKUP($B31,'登録'!$A$9:$AL$115,9),"")</f>
      </c>
      <c r="M31" s="54">
        <f>IF(B31&gt;0,VLOOKUP(B31,'登録'!$A$9:$AL$115,6)&amp;"/"&amp;VLOOKUP(B31,'登録'!$A$9:$AL$115,7)&amp;"/"&amp;VLOOKUP(B31,'登録'!$A$9:$AL$115,8),"")</f>
      </c>
      <c r="N31" s="26">
        <f>IF(B31&gt;0,VLOOKUP($B$31,'登録'!$A$9:$AL$115,10),"")</f>
      </c>
    </row>
    <row r="32" spans="1:13" ht="13.5">
      <c r="A32" s="39" t="str">
        <f>'登録'!A25&amp;" "&amp;'登録'!B25&amp;'登録'!C25</f>
        <v>17 </v>
      </c>
      <c r="D32" s="32"/>
      <c r="E32" s="32"/>
      <c r="F32" s="32"/>
      <c r="G32" s="32"/>
      <c r="H32" s="32"/>
      <c r="I32" s="32"/>
      <c r="J32" s="32"/>
      <c r="K32" s="32"/>
      <c r="L32" s="32"/>
      <c r="M32" s="32"/>
    </row>
    <row r="33" spans="1:13" ht="23.25" customHeight="1">
      <c r="A33" s="39" t="str">
        <f>'登録'!A26&amp;" "&amp;'登録'!B26&amp;'登録'!C26</f>
        <v>18 </v>
      </c>
      <c r="D33" s="32"/>
      <c r="E33" s="94" t="s">
        <v>39</v>
      </c>
      <c r="F33" s="95"/>
      <c r="G33" s="55" t="str">
        <f>COUNTA(B16:B31)&amp;"名"</f>
        <v>0名</v>
      </c>
      <c r="I33" s="32"/>
      <c r="J33" s="32"/>
      <c r="K33" s="32"/>
      <c r="L33" s="32"/>
      <c r="M33" s="32"/>
    </row>
    <row r="34" spans="1:13" ht="12.75" customHeight="1">
      <c r="A34" s="39" t="str">
        <f>'登録'!A27&amp;" "&amp;'登録'!B27&amp;'登録'!C27</f>
        <v>19 </v>
      </c>
      <c r="D34" s="32"/>
      <c r="E34" s="32"/>
      <c r="F34" s="32"/>
      <c r="G34" s="32"/>
      <c r="H34" s="32"/>
      <c r="I34" s="32"/>
      <c r="J34" s="32"/>
      <c r="K34" s="32"/>
      <c r="L34" s="32"/>
      <c r="M34" s="32"/>
    </row>
    <row r="35" spans="1:13" ht="13.5">
      <c r="A35" s="39" t="str">
        <f>'登録'!A28&amp;" "&amp;'登録'!B28&amp;'登録'!C28</f>
        <v>20 </v>
      </c>
      <c r="D35" s="32"/>
      <c r="E35" s="44" t="s">
        <v>40</v>
      </c>
      <c r="F35" s="39"/>
      <c r="G35" s="39"/>
      <c r="H35" s="44" t="s">
        <v>41</v>
      </c>
      <c r="I35" s="44"/>
      <c r="J35" s="44"/>
      <c r="K35" s="44"/>
      <c r="L35" s="44"/>
      <c r="M35" s="44"/>
    </row>
    <row r="36" spans="1:13" ht="13.5">
      <c r="A36" s="39" t="str">
        <f>'登録'!A29&amp;" "&amp;'登録'!B29&amp;'登録'!C29</f>
        <v>21 </v>
      </c>
      <c r="D36" s="32"/>
      <c r="E36" s="44" t="s">
        <v>42</v>
      </c>
      <c r="F36" s="44"/>
      <c r="G36" s="44"/>
      <c r="H36" s="44"/>
      <c r="I36" s="44"/>
      <c r="J36" s="44"/>
      <c r="K36" s="44"/>
      <c r="L36" s="44"/>
      <c r="M36" s="44"/>
    </row>
    <row r="37" spans="1:13" ht="13.5">
      <c r="A37" s="39" t="str">
        <f>'登録'!A30&amp;" "&amp;'登録'!B30&amp;'登録'!C30</f>
        <v>22 </v>
      </c>
      <c r="D37" s="32"/>
      <c r="E37" s="44"/>
      <c r="F37" s="44"/>
      <c r="G37" s="44"/>
      <c r="H37" s="44" t="s">
        <v>43</v>
      </c>
      <c r="I37" s="44"/>
      <c r="J37" s="44"/>
      <c r="K37" s="44"/>
      <c r="L37" s="44"/>
      <c r="M37" s="44"/>
    </row>
    <row r="38" spans="1:13" ht="13.5">
      <c r="A38" s="39" t="str">
        <f>'登録'!A31&amp;" "&amp;'登録'!B31&amp;'登録'!C31</f>
        <v>23 </v>
      </c>
      <c r="D38" s="32"/>
      <c r="E38" s="44" t="s">
        <v>44</v>
      </c>
      <c r="F38" s="44"/>
      <c r="G38" s="44"/>
      <c r="H38" s="44"/>
      <c r="I38" s="44"/>
      <c r="J38" s="44"/>
      <c r="K38" s="44"/>
      <c r="L38" s="44"/>
      <c r="M38" s="44"/>
    </row>
    <row r="39" spans="1:13" ht="13.5">
      <c r="A39" s="39" t="str">
        <f>'登録'!A32&amp;" "&amp;'登録'!B32&amp;'登録'!C32</f>
        <v>24 </v>
      </c>
      <c r="D39" s="32"/>
      <c r="E39" s="32"/>
      <c r="F39" s="32"/>
      <c r="G39" s="32"/>
      <c r="H39" s="32"/>
      <c r="I39" s="32"/>
      <c r="J39" s="32"/>
      <c r="K39" s="32"/>
      <c r="L39" s="32"/>
      <c r="M39" s="32"/>
    </row>
    <row r="40" spans="1:13" ht="13.5">
      <c r="A40" s="39" t="str">
        <f>'登録'!A33&amp;" "&amp;'登録'!B33&amp;'登録'!C33</f>
        <v>25 </v>
      </c>
      <c r="D40" s="32"/>
      <c r="E40" s="32"/>
      <c r="F40" s="32" t="s">
        <v>366</v>
      </c>
      <c r="G40" s="32" t="s">
        <v>45</v>
      </c>
      <c r="H40" s="32" t="s">
        <v>364</v>
      </c>
      <c r="I40" s="32" t="s">
        <v>365</v>
      </c>
      <c r="J40" s="32"/>
      <c r="K40" s="32"/>
      <c r="L40" s="32"/>
      <c r="M40" s="32"/>
    </row>
    <row r="41" spans="1:13" ht="13.5">
      <c r="A41" s="39" t="str">
        <f>'登録'!A34&amp;" "&amp;'登録'!B34&amp;'登録'!C34</f>
        <v>26 </v>
      </c>
      <c r="D41" s="32"/>
      <c r="E41" s="32"/>
      <c r="F41" s="32"/>
      <c r="G41" s="32"/>
      <c r="H41" s="32"/>
      <c r="I41" s="32"/>
      <c r="J41" s="32"/>
      <c r="K41" s="32"/>
      <c r="L41" s="32"/>
      <c r="M41" s="32"/>
    </row>
    <row r="42" spans="1:13" ht="14.25">
      <c r="A42" s="39" t="str">
        <f>'登録'!A35&amp;" "&amp;'登録'!B35&amp;'登録'!C35</f>
        <v>27 </v>
      </c>
      <c r="D42" s="32"/>
      <c r="E42" s="44"/>
      <c r="F42" s="45" t="s">
        <v>48</v>
      </c>
      <c r="G42" s="98">
        <f>'登録'!R3</f>
        <v>0</v>
      </c>
      <c r="H42" s="99"/>
      <c r="I42" s="99"/>
      <c r="J42" s="45" t="s">
        <v>49</v>
      </c>
      <c r="K42" s="45"/>
      <c r="L42" s="44"/>
      <c r="M42" s="44"/>
    </row>
    <row r="43" spans="1:13" ht="13.5">
      <c r="A43" s="39" t="str">
        <f>'登録'!A36&amp;" "&amp;'登録'!B36&amp;'登録'!C36</f>
        <v>28 </v>
      </c>
      <c r="D43" s="32"/>
      <c r="E43" s="44"/>
      <c r="F43" s="44"/>
      <c r="G43" s="44"/>
      <c r="H43" s="44"/>
      <c r="I43" s="44"/>
      <c r="J43" s="44"/>
      <c r="K43" s="44"/>
      <c r="L43" s="44"/>
      <c r="M43" s="44"/>
    </row>
    <row r="44" spans="1:13" ht="13.5">
      <c r="A44" s="39" t="str">
        <f>'登録'!A37&amp;" "&amp;'登録'!B37&amp;'登録'!C37</f>
        <v>29 </v>
      </c>
      <c r="D44" s="32"/>
      <c r="E44" s="44"/>
      <c r="F44" s="44"/>
      <c r="G44" s="44"/>
      <c r="H44" s="44"/>
      <c r="I44" s="44"/>
      <c r="J44" s="44"/>
      <c r="K44" s="44"/>
      <c r="L44" s="44"/>
      <c r="M44" s="44"/>
    </row>
    <row r="45" spans="1:13" ht="13.5">
      <c r="A45" s="39" t="str">
        <f>'登録'!A38&amp;" "&amp;'登録'!B38&amp;'登録'!C38</f>
        <v>30 </v>
      </c>
      <c r="D45" s="32"/>
      <c r="E45" s="44" t="s">
        <v>50</v>
      </c>
      <c r="F45" s="44"/>
      <c r="G45" s="44"/>
      <c r="H45" s="44"/>
      <c r="I45" s="44"/>
      <c r="J45" s="44"/>
      <c r="K45" s="44"/>
      <c r="L45" s="44"/>
      <c r="M45" s="44"/>
    </row>
    <row r="46" spans="1:13" ht="13.5">
      <c r="A46" s="39" t="str">
        <f>'登録'!A39&amp;" "&amp;'登録'!B39&amp;'登録'!C39</f>
        <v>31 </v>
      </c>
      <c r="D46" s="32"/>
      <c r="E46" s="32"/>
      <c r="F46" s="32"/>
      <c r="G46" s="32"/>
      <c r="H46" s="32"/>
      <c r="I46" s="32"/>
      <c r="J46" s="32"/>
      <c r="K46" s="32"/>
      <c r="L46" s="32"/>
      <c r="M46" s="32"/>
    </row>
    <row r="47" spans="1:13" ht="13.5">
      <c r="A47" s="39" t="str">
        <f>'登録'!A40&amp;" "&amp;'登録'!B40&amp;'登録'!C40</f>
        <v>32 </v>
      </c>
      <c r="D47" s="32"/>
      <c r="E47" s="32"/>
      <c r="F47" s="32"/>
      <c r="G47" s="32"/>
      <c r="H47" s="32"/>
      <c r="I47" s="32"/>
      <c r="J47" s="32"/>
      <c r="K47" s="32"/>
      <c r="L47" s="32"/>
      <c r="M47" s="32"/>
    </row>
    <row r="48" ht="13.5">
      <c r="A48" s="39" t="str">
        <f>'登録'!A41&amp;" "&amp;'登録'!B41&amp;'登録'!C41</f>
        <v>33 </v>
      </c>
    </row>
    <row r="49" ht="13.5">
      <c r="A49" s="39" t="str">
        <f>'登録'!A42&amp;" "&amp;'登録'!B42&amp;'登録'!C42</f>
        <v>34 </v>
      </c>
    </row>
    <row r="50" ht="13.5">
      <c r="A50" s="39" t="str">
        <f>'登録'!A43&amp;" "&amp;'登録'!B43&amp;'登録'!C43</f>
        <v>35 </v>
      </c>
    </row>
    <row r="51" ht="13.5">
      <c r="A51" s="39" t="str">
        <f>'登録'!A44&amp;" "&amp;'登録'!B44&amp;'登録'!C44</f>
        <v>36 </v>
      </c>
    </row>
    <row r="52" ht="13.5">
      <c r="A52" s="39" t="str">
        <f>'登録'!A45&amp;" "&amp;'登録'!B45&amp;'登録'!C45</f>
        <v>37 </v>
      </c>
    </row>
    <row r="53" ht="13.5">
      <c r="A53" s="39" t="str">
        <f>'登録'!A46&amp;" "&amp;'登録'!B46&amp;'登録'!C46</f>
        <v>38 </v>
      </c>
    </row>
    <row r="54" ht="13.5">
      <c r="A54" s="39" t="str">
        <f>'登録'!A47&amp;" "&amp;'登録'!B47&amp;'登録'!C47</f>
        <v>39 </v>
      </c>
    </row>
    <row r="55" ht="13.5">
      <c r="A55" s="39" t="str">
        <f>'登録'!A48&amp;" "&amp;'登録'!B48&amp;'登録'!C48</f>
        <v>40 </v>
      </c>
    </row>
    <row r="56" ht="13.5">
      <c r="A56" s="39" t="str">
        <f>'登録'!A49&amp;" "&amp;'登録'!B49&amp;'登録'!C49</f>
        <v>41 </v>
      </c>
    </row>
    <row r="57" ht="13.5">
      <c r="A57" s="39" t="str">
        <f>'登録'!A50&amp;" "&amp;'登録'!B50&amp;'登録'!C50</f>
        <v>42 </v>
      </c>
    </row>
    <row r="58" ht="13.5">
      <c r="A58" s="39" t="str">
        <f>'登録'!A51&amp;" "&amp;'登録'!B51&amp;'登録'!C51</f>
        <v>43 </v>
      </c>
    </row>
    <row r="59" ht="13.5">
      <c r="A59" s="39" t="str">
        <f>'登録'!A52&amp;" "&amp;'登録'!B52&amp;'登録'!C52</f>
        <v>44 </v>
      </c>
    </row>
    <row r="60" ht="13.5">
      <c r="A60" s="39" t="str">
        <f>'登録'!A53&amp;" "&amp;'登録'!B53&amp;'登録'!C53</f>
        <v>45 </v>
      </c>
    </row>
    <row r="61" ht="13.5">
      <c r="A61" s="39" t="str">
        <f>'登録'!A54&amp;" "&amp;'登録'!B54&amp;'登録'!C54</f>
        <v>46 </v>
      </c>
    </row>
    <row r="62" ht="13.5">
      <c r="A62" s="39" t="str">
        <f>'登録'!A55&amp;" "&amp;'登録'!B55&amp;'登録'!C55</f>
        <v>47 </v>
      </c>
    </row>
    <row r="63" ht="13.5">
      <c r="A63" s="39" t="str">
        <f>'登録'!A56&amp;" "&amp;'登録'!B56&amp;'登録'!C56</f>
        <v>48 </v>
      </c>
    </row>
    <row r="64" ht="13.5">
      <c r="A64" s="39" t="str">
        <f>'登録'!A57&amp;" "&amp;'登録'!B57&amp;'登録'!C57</f>
        <v>49 </v>
      </c>
    </row>
    <row r="65" ht="13.5">
      <c r="A65" s="39" t="str">
        <f>'登録'!A58&amp;" "&amp;'登録'!B58&amp;'登録'!C58</f>
        <v>50 </v>
      </c>
    </row>
    <row r="66" ht="13.5">
      <c r="A66" s="39" t="str">
        <f>'登録'!A59&amp;" "&amp;'登録'!B59&amp;'登録'!C59</f>
        <v>51 </v>
      </c>
    </row>
    <row r="67" ht="13.5">
      <c r="A67" s="39" t="str">
        <f>'登録'!A60&amp;" "&amp;'登録'!B60&amp;'登録'!C60</f>
        <v>52 </v>
      </c>
    </row>
    <row r="68" ht="13.5">
      <c r="A68" s="39" t="str">
        <f>'登録'!A61&amp;" "&amp;'登録'!B61&amp;'登録'!C61</f>
        <v>53 </v>
      </c>
    </row>
    <row r="69" ht="13.5">
      <c r="A69" s="39" t="str">
        <f>'登録'!A62&amp;" "&amp;'登録'!B62&amp;'登録'!C62</f>
        <v>54 </v>
      </c>
    </row>
    <row r="70" ht="13.5">
      <c r="A70" s="39" t="str">
        <f>'登録'!A63&amp;" "&amp;'登録'!B63&amp;'登録'!C63</f>
        <v>55 </v>
      </c>
    </row>
    <row r="71" ht="13.5">
      <c r="A71" s="39" t="str">
        <f>'登録'!A64&amp;" "&amp;'登録'!B64&amp;'登録'!C64</f>
        <v>56 </v>
      </c>
    </row>
    <row r="72" ht="13.5">
      <c r="A72" s="39" t="str">
        <f>'登録'!A65&amp;" "&amp;'登録'!B65&amp;'登録'!C65</f>
        <v>57 </v>
      </c>
    </row>
    <row r="73" ht="13.5">
      <c r="A73" s="39" t="str">
        <f>'登録'!A66&amp;" "&amp;'登録'!B66&amp;'登録'!C66</f>
        <v>58 </v>
      </c>
    </row>
    <row r="74" ht="13.5">
      <c r="A74" s="39" t="str">
        <f>'登録'!A67&amp;" "&amp;'登録'!B67&amp;'登録'!C67</f>
        <v>59 </v>
      </c>
    </row>
    <row r="75" ht="13.5">
      <c r="A75" s="39" t="str">
        <f>'登録'!A68&amp;" "&amp;'登録'!B68&amp;'登録'!C68</f>
        <v>60 </v>
      </c>
    </row>
    <row r="76" ht="13.5">
      <c r="A76" s="39" t="str">
        <f>'登録'!A69&amp;" "&amp;'登録'!B69&amp;'登録'!C69</f>
        <v>61 </v>
      </c>
    </row>
    <row r="77" ht="13.5">
      <c r="A77" s="39" t="str">
        <f>'登録'!A70&amp;" "&amp;'登録'!B70&amp;'登録'!C70</f>
        <v>62 </v>
      </c>
    </row>
    <row r="78" ht="13.5">
      <c r="A78" s="39" t="str">
        <f>'登録'!A71&amp;" "&amp;'登録'!B71&amp;'登録'!C71</f>
        <v>63 </v>
      </c>
    </row>
    <row r="79" ht="13.5">
      <c r="A79" s="39" t="str">
        <f>'登録'!A72&amp;" "&amp;'登録'!B72&amp;'登録'!C72</f>
        <v>64 </v>
      </c>
    </row>
    <row r="80" ht="13.5">
      <c r="A80" s="39" t="str">
        <f>'登録'!A73&amp;" "&amp;'登録'!B73&amp;'登録'!C73</f>
        <v>65 </v>
      </c>
    </row>
    <row r="81" ht="13.5">
      <c r="A81" s="39" t="str">
        <f>'登録'!A74&amp;" "&amp;'登録'!B74&amp;'登録'!C74</f>
        <v>66 </v>
      </c>
    </row>
    <row r="82" ht="13.5">
      <c r="A82" s="39" t="str">
        <f>'登録'!A75&amp;" "&amp;'登録'!B75&amp;'登録'!C75</f>
        <v>67 </v>
      </c>
    </row>
    <row r="83" ht="13.5">
      <c r="A83" s="39" t="str">
        <f>'登録'!A76&amp;" "&amp;'登録'!B76&amp;'登録'!C76</f>
        <v>68 </v>
      </c>
    </row>
    <row r="84" ht="13.5">
      <c r="A84" s="39" t="str">
        <f>'登録'!A77&amp;" "&amp;'登録'!B77&amp;'登録'!C77</f>
        <v>69 </v>
      </c>
    </row>
    <row r="85" ht="13.5">
      <c r="A85" s="39" t="str">
        <f>'登録'!A78&amp;" "&amp;'登録'!B78&amp;'登録'!C78</f>
        <v>70 </v>
      </c>
    </row>
    <row r="86" ht="13.5">
      <c r="A86" s="39" t="str">
        <f>'登録'!A79&amp;" "&amp;'登録'!B79&amp;'登録'!C79</f>
        <v>71 </v>
      </c>
    </row>
    <row r="87" ht="13.5">
      <c r="A87" s="39" t="str">
        <f>'登録'!A80&amp;" "&amp;'登録'!B80&amp;'登録'!C80</f>
        <v>72 </v>
      </c>
    </row>
    <row r="88" ht="13.5">
      <c r="A88" s="39" t="str">
        <f>'登録'!A81&amp;" "&amp;'登録'!B81&amp;'登録'!C81</f>
        <v>73 </v>
      </c>
    </row>
    <row r="89" ht="13.5">
      <c r="A89" s="39" t="str">
        <f>'登録'!A82&amp;" "&amp;'登録'!B82&amp;'登録'!C82</f>
        <v>74 </v>
      </c>
    </row>
    <row r="90" ht="13.5">
      <c r="A90" s="39" t="str">
        <f>'登録'!A83&amp;" "&amp;'登録'!B83&amp;'登録'!C83</f>
        <v>75 </v>
      </c>
    </row>
    <row r="91" ht="13.5">
      <c r="A91" s="39" t="str">
        <f>'登録'!A84&amp;" "&amp;'登録'!B84&amp;'登録'!C84</f>
        <v>76 </v>
      </c>
    </row>
    <row r="92" ht="13.5">
      <c r="A92" s="39" t="str">
        <f>'登録'!A85&amp;" "&amp;'登録'!B85&amp;'登録'!C85</f>
        <v>77 </v>
      </c>
    </row>
    <row r="93" ht="13.5">
      <c r="A93" s="39" t="str">
        <f>'登録'!A86&amp;" "&amp;'登録'!B86&amp;'登録'!C86</f>
        <v>78 </v>
      </c>
    </row>
    <row r="94" ht="13.5">
      <c r="A94" s="39" t="str">
        <f>'登録'!A87&amp;" "&amp;'登録'!B87&amp;'登録'!C87</f>
        <v>79 </v>
      </c>
    </row>
    <row r="95" ht="13.5">
      <c r="A95" s="39" t="str">
        <f>'登録'!A88&amp;" "&amp;'登録'!B88&amp;'登録'!C88</f>
        <v>80 </v>
      </c>
    </row>
    <row r="96" ht="13.5">
      <c r="A96" s="39" t="str">
        <f>'登録'!A89&amp;" "&amp;'登録'!B89&amp;'登録'!C89</f>
        <v>81 </v>
      </c>
    </row>
    <row r="97" ht="13.5">
      <c r="A97" s="39" t="str">
        <f>'登録'!A90&amp;" "&amp;'登録'!B90&amp;'登録'!C90</f>
        <v>82 </v>
      </c>
    </row>
    <row r="98" ht="13.5">
      <c r="A98" s="39" t="str">
        <f>'登録'!A91&amp;" "&amp;'登録'!B91&amp;'登録'!C91</f>
        <v>83 </v>
      </c>
    </row>
    <row r="99" ht="13.5">
      <c r="A99" s="39" t="str">
        <f>'登録'!A92&amp;" "&amp;'登録'!B92&amp;'登録'!C92</f>
        <v>84 </v>
      </c>
    </row>
    <row r="100" ht="13.5">
      <c r="A100" s="39" t="str">
        <f>'登録'!A93&amp;" "&amp;'登録'!B93&amp;'登録'!C93</f>
        <v>85 </v>
      </c>
    </row>
    <row r="101" ht="13.5">
      <c r="A101" s="39" t="str">
        <f>'登録'!A94&amp;" "&amp;'登録'!B94&amp;'登録'!C94</f>
        <v>86 </v>
      </c>
    </row>
    <row r="102" ht="13.5">
      <c r="A102" s="39" t="str">
        <f>'登録'!A95&amp;" "&amp;'登録'!B95&amp;'登録'!C95</f>
        <v>87 </v>
      </c>
    </row>
    <row r="103" ht="13.5">
      <c r="A103" s="39" t="str">
        <f>'登録'!A96&amp;" "&amp;'登録'!B96&amp;'登録'!C96</f>
        <v>88 </v>
      </c>
    </row>
    <row r="104" ht="13.5">
      <c r="A104" s="39" t="str">
        <f>'登録'!A97&amp;" "&amp;'登録'!B97&amp;'登録'!C97</f>
        <v>89 </v>
      </c>
    </row>
    <row r="105" ht="13.5">
      <c r="A105" s="39" t="str">
        <f>'登録'!A98&amp;" "&amp;'登録'!B98&amp;'登録'!C98</f>
        <v>90 </v>
      </c>
    </row>
    <row r="106" ht="13.5">
      <c r="A106" s="39" t="str">
        <f>'登録'!A99&amp;" "&amp;'登録'!B99&amp;'登録'!C99</f>
        <v>91 </v>
      </c>
    </row>
    <row r="107" ht="13.5">
      <c r="A107" s="39" t="str">
        <f>'登録'!A100&amp;" "&amp;'登録'!B100&amp;'登録'!C100</f>
        <v>92 </v>
      </c>
    </row>
    <row r="108" ht="13.5">
      <c r="A108" s="39" t="str">
        <f>'登録'!A101&amp;" "&amp;'登録'!B101&amp;'登録'!C101</f>
        <v>93 </v>
      </c>
    </row>
    <row r="109" ht="13.5">
      <c r="A109" s="39" t="str">
        <f>'登録'!A102&amp;" "&amp;'登録'!B102&amp;'登録'!C102</f>
        <v>94 </v>
      </c>
    </row>
    <row r="110" ht="13.5">
      <c r="A110" s="39" t="str">
        <f>'登録'!A103&amp;" "&amp;'登録'!B103&amp;'登録'!C103</f>
        <v>95 </v>
      </c>
    </row>
    <row r="111" ht="13.5">
      <c r="A111" s="39" t="str">
        <f>'登録'!A104&amp;" "&amp;'登録'!B104&amp;'登録'!C104</f>
        <v>96 </v>
      </c>
    </row>
    <row r="112" ht="13.5">
      <c r="A112" s="39" t="str">
        <f>'登録'!A105&amp;" "&amp;'登録'!B105&amp;'登録'!C105</f>
        <v>97 </v>
      </c>
    </row>
    <row r="113" ht="13.5">
      <c r="A113" s="39" t="str">
        <f>'登録'!A106&amp;" "&amp;'登録'!B106&amp;'登録'!C106</f>
        <v>98 </v>
      </c>
    </row>
    <row r="114" ht="13.5">
      <c r="A114" s="39" t="str">
        <f>'登録'!A107&amp;" "&amp;'登録'!B107&amp;'登録'!C107</f>
        <v>99 </v>
      </c>
    </row>
    <row r="115" ht="13.5">
      <c r="A115" s="39" t="str">
        <f>'登録'!A108&amp;" "&amp;'登録'!B108&amp;'登録'!C108</f>
        <v>100 </v>
      </c>
    </row>
    <row r="116" ht="13.5">
      <c r="A116" s="33" t="str">
        <f>'登録'!A109&amp;" "&amp;'登録'!B109&amp;'登録'!C109</f>
        <v> </v>
      </c>
    </row>
    <row r="117" ht="13.5">
      <c r="A117" s="33" t="str">
        <f>'登録'!A110&amp;" "&amp;'登録'!B110&amp;'登録'!C110</f>
        <v> </v>
      </c>
    </row>
    <row r="118" ht="13.5">
      <c r="A118" s="33" t="str">
        <f>'登録'!A111&amp;" "&amp;'登録'!B111&amp;'登録'!C111</f>
        <v> </v>
      </c>
    </row>
    <row r="119" ht="13.5">
      <c r="A119" s="33" t="str">
        <f>'登録'!A112&amp;" "&amp;'登録'!B112&amp;'登録'!C112</f>
        <v> </v>
      </c>
    </row>
  </sheetData>
  <sheetProtection sheet="1" selectLockedCells="1"/>
  <mergeCells count="31">
    <mergeCell ref="D3:E3"/>
    <mergeCell ref="F5:G5"/>
    <mergeCell ref="F7:H7"/>
    <mergeCell ref="F8:H8"/>
    <mergeCell ref="F9:G9"/>
    <mergeCell ref="F6:J6"/>
    <mergeCell ref="G20:H20"/>
    <mergeCell ref="G21:H21"/>
    <mergeCell ref="F10:G10"/>
    <mergeCell ref="F11:G11"/>
    <mergeCell ref="F12:G12"/>
    <mergeCell ref="F13:G13"/>
    <mergeCell ref="E15:F15"/>
    <mergeCell ref="G15:H15"/>
    <mergeCell ref="G42:I42"/>
    <mergeCell ref="G22:H22"/>
    <mergeCell ref="G23:H23"/>
    <mergeCell ref="G24:H24"/>
    <mergeCell ref="G25:H25"/>
    <mergeCell ref="G26:H26"/>
    <mergeCell ref="G27:H27"/>
    <mergeCell ref="O1:O3"/>
    <mergeCell ref="G28:H28"/>
    <mergeCell ref="G29:H29"/>
    <mergeCell ref="G30:H30"/>
    <mergeCell ref="G31:H31"/>
    <mergeCell ref="E33:F33"/>
    <mergeCell ref="G16:H16"/>
    <mergeCell ref="G17:H17"/>
    <mergeCell ref="G18:H18"/>
    <mergeCell ref="G19:H19"/>
  </mergeCells>
  <dataValidations count="1">
    <dataValidation type="list" allowBlank="1" showInputMessage="1" showErrorMessage="1" sqref="I16:I31">
      <formula1>団体</formula1>
    </dataValidation>
  </dataValidations>
  <printOptions horizontalCentered="1" verticalCentered="1"/>
  <pageMargins left="0.7874015748031497" right="0.2755905511811024" top="0.4724409448818898" bottom="0.984251968503937" header="0.2755905511811024" footer="0.5118110236220472"/>
  <pageSetup horizontalDpi="600" verticalDpi="600" orientation="portrait" paperSize="9" r:id="rId1"/>
  <colBreaks count="1" manualBreakCount="1">
    <brk id="15" max="46" man="1"/>
  </colBreaks>
</worksheet>
</file>

<file path=xl/worksheets/sheet3.xml><?xml version="1.0" encoding="utf-8"?>
<worksheet xmlns="http://schemas.openxmlformats.org/spreadsheetml/2006/main" xmlns:r="http://schemas.openxmlformats.org/officeDocument/2006/relationships">
  <dimension ref="A1:O118"/>
  <sheetViews>
    <sheetView showZeros="0" zoomScale="115" zoomScaleNormal="115" zoomScalePageLayoutView="0" workbookViewId="0" topLeftCell="A1">
      <selection activeCell="B16" sqref="B16"/>
    </sheetView>
  </sheetViews>
  <sheetFormatPr defaultColWidth="9.00390625" defaultRowHeight="13.5"/>
  <cols>
    <col min="1" max="1" width="14.00390625" style="33" customWidth="1"/>
    <col min="2" max="2" width="8.00390625" style="33" customWidth="1"/>
    <col min="3" max="3" width="4.50390625" style="33" customWidth="1"/>
    <col min="4" max="4" width="4.00390625" style="33" customWidth="1"/>
    <col min="5" max="5" width="8.625" style="33" customWidth="1"/>
    <col min="6" max="6" width="8.25390625" style="33" customWidth="1"/>
    <col min="7" max="7" width="7.75390625" style="33" customWidth="1"/>
    <col min="8" max="8" width="8.50390625" style="33" customWidth="1"/>
    <col min="9" max="9" width="8.00390625" style="33" customWidth="1"/>
    <col min="10" max="10" width="8.125" style="33" customWidth="1"/>
    <col min="11" max="11" width="9.00390625" style="33" customWidth="1"/>
    <col min="12" max="12" width="8.00390625" style="33" customWidth="1"/>
    <col min="13" max="13" width="8.25390625" style="33" customWidth="1"/>
    <col min="14" max="16384" width="9.00390625" style="33" customWidth="1"/>
  </cols>
  <sheetData>
    <row r="1" spans="4:13" ht="29.25" customHeight="1">
      <c r="D1" s="120" t="str">
        <f>"第"&amp;'登録'!D3-1982&amp;"回高校サマージュニアテニストーナメント参加申込書"</f>
        <v>第-1982回高校サマージュニアテニストーナメント参加申込書</v>
      </c>
      <c r="E1" s="120"/>
      <c r="F1" s="120"/>
      <c r="G1" s="120"/>
      <c r="H1" s="120"/>
      <c r="I1" s="120"/>
      <c r="J1" s="120"/>
      <c r="K1" s="120"/>
      <c r="L1" s="120"/>
      <c r="M1" s="120"/>
    </row>
    <row r="2" ht="7.5" customHeight="1"/>
    <row r="3" spans="4:5" ht="30" customHeight="1">
      <c r="D3" s="107" t="str">
        <f>'登録'!E3&amp;"子"</f>
        <v>子</v>
      </c>
      <c r="E3" s="108"/>
    </row>
    <row r="4" ht="13.5"/>
    <row r="5" spans="5:12" ht="13.5">
      <c r="E5" s="32" t="s">
        <v>1</v>
      </c>
      <c r="F5" s="109">
        <f>'登録'!B3</f>
        <v>0</v>
      </c>
      <c r="G5" s="109"/>
      <c r="H5" s="44"/>
      <c r="I5" s="32"/>
      <c r="J5" s="32"/>
      <c r="K5" s="32"/>
      <c r="L5" s="32"/>
    </row>
    <row r="6" spans="5:12" ht="14.25" customHeight="1">
      <c r="E6" s="32" t="s">
        <v>25</v>
      </c>
      <c r="F6" s="113">
        <f>'登録'!H3</f>
        <v>0</v>
      </c>
      <c r="G6" s="113"/>
      <c r="H6" s="113"/>
      <c r="I6" s="113"/>
      <c r="J6" s="113"/>
      <c r="K6" s="32"/>
      <c r="L6" s="32"/>
    </row>
    <row r="7" spans="5:12" ht="13.5">
      <c r="E7" s="32" t="s">
        <v>26</v>
      </c>
      <c r="F7" s="121">
        <f>'登録'!N3</f>
        <v>0</v>
      </c>
      <c r="G7" s="122"/>
      <c r="H7" s="122"/>
      <c r="I7" s="32"/>
      <c r="J7" s="32"/>
      <c r="K7" s="32"/>
      <c r="L7" s="32"/>
    </row>
    <row r="8" spans="5:12" ht="13.5">
      <c r="E8" s="32" t="s">
        <v>27</v>
      </c>
      <c r="F8" s="123">
        <f>'登録'!P3</f>
        <v>0</v>
      </c>
      <c r="G8" s="124"/>
      <c r="H8" s="124"/>
      <c r="I8" s="32"/>
      <c r="J8" s="32"/>
      <c r="K8" s="32"/>
      <c r="L8" s="32"/>
    </row>
    <row r="9" spans="5:12" ht="13.5">
      <c r="E9" s="46"/>
      <c r="F9" s="112"/>
      <c r="G9" s="112"/>
      <c r="H9" s="44"/>
      <c r="I9" s="44"/>
      <c r="J9" s="44"/>
      <c r="K9" s="44"/>
      <c r="L9" s="44"/>
    </row>
    <row r="10" spans="5:12" ht="13.5">
      <c r="E10" s="32" t="s">
        <v>28</v>
      </c>
      <c r="F10" s="100">
        <f>'登録'!B6</f>
        <v>0</v>
      </c>
      <c r="G10" s="100"/>
      <c r="H10" s="32" t="s">
        <v>29</v>
      </c>
      <c r="I10" s="32"/>
      <c r="J10" s="32"/>
      <c r="K10" s="32"/>
      <c r="L10" s="32"/>
    </row>
    <row r="11" spans="5:12" ht="13.5">
      <c r="E11" s="32" t="s">
        <v>30</v>
      </c>
      <c r="F11" s="101"/>
      <c r="G11" s="101"/>
      <c r="H11" s="32" t="s">
        <v>29</v>
      </c>
      <c r="I11" s="32"/>
      <c r="J11" s="32"/>
      <c r="K11" s="32"/>
      <c r="L11" s="32"/>
    </row>
    <row r="12" spans="5:12" ht="13.5">
      <c r="E12" s="142" t="s">
        <v>376</v>
      </c>
      <c r="F12" s="109">
        <f>'登録'!I6</f>
        <v>0</v>
      </c>
      <c r="G12" s="109"/>
      <c r="H12" s="32"/>
      <c r="I12" s="32"/>
      <c r="J12" s="32"/>
      <c r="K12" s="32"/>
      <c r="L12" s="32"/>
    </row>
    <row r="13" spans="5:12" ht="13.5">
      <c r="E13" s="32"/>
      <c r="F13" s="102"/>
      <c r="G13" s="102"/>
      <c r="H13" s="32"/>
      <c r="I13" s="32"/>
      <c r="J13" s="32"/>
      <c r="K13" s="32"/>
      <c r="L13" s="32"/>
    </row>
    <row r="14" spans="4:13" ht="13.5">
      <c r="D14" s="32"/>
      <c r="E14" s="32"/>
      <c r="F14" s="32"/>
      <c r="G14" s="32"/>
      <c r="H14" s="32"/>
      <c r="I14" s="32"/>
      <c r="J14" s="32"/>
      <c r="K14" s="32"/>
      <c r="L14" s="32"/>
      <c r="M14" s="32"/>
    </row>
    <row r="15" spans="1:13" ht="26.25" customHeight="1">
      <c r="A15" s="56" t="s">
        <v>51</v>
      </c>
      <c r="B15" s="57" t="s">
        <v>32</v>
      </c>
      <c r="D15" s="26" t="s">
        <v>13</v>
      </c>
      <c r="E15" s="116" t="s">
        <v>52</v>
      </c>
      <c r="F15" s="117"/>
      <c r="G15" s="118" t="s">
        <v>16</v>
      </c>
      <c r="H15" s="119"/>
      <c r="I15" s="59" t="s">
        <v>34</v>
      </c>
      <c r="J15" s="60" t="s">
        <v>53</v>
      </c>
      <c r="K15" s="61" t="s">
        <v>54</v>
      </c>
      <c r="L15" s="58" t="s">
        <v>20</v>
      </c>
      <c r="M15" s="62"/>
    </row>
    <row r="16" spans="1:15" ht="16.5" customHeight="1">
      <c r="A16" s="39" t="str">
        <f>'登録'!A9&amp;" "&amp;'登録'!B9&amp;'登録'!C9</f>
        <v>1 </v>
      </c>
      <c r="B16" s="31"/>
      <c r="C16" s="39"/>
      <c r="D16" s="34">
        <v>1</v>
      </c>
      <c r="E16" s="34">
        <f>IF(B16&gt;0,VLOOKUP($B$16,'登録'!$A$9:$AL$115,2),"")</f>
      </c>
      <c r="F16" s="34">
        <f>IF(B16&gt;0,VLOOKUP($B$16,'登録'!$A$9:$AL$115,3),"")</f>
      </c>
      <c r="G16" s="96">
        <f>IF(B16&gt;0,VLOOKUP($B$16,'登録'!$A$9:$AL$115,4),"")</f>
      </c>
      <c r="H16" s="97"/>
      <c r="I16" s="65"/>
      <c r="J16" s="65"/>
      <c r="K16" s="26"/>
      <c r="L16" s="34">
        <f>IF(B16&gt;0,VLOOKUP($B$16,'登録'!$A$9:$AL$115,9),"")</f>
      </c>
      <c r="M16" s="26"/>
      <c r="O16" s="39"/>
    </row>
    <row r="17" spans="1:13" ht="16.5" customHeight="1">
      <c r="A17" s="39" t="str">
        <f>'登録'!A10&amp;" "&amp;'登録'!B10&amp;'登録'!C10</f>
        <v>2 </v>
      </c>
      <c r="B17" s="31"/>
      <c r="C17" s="39"/>
      <c r="D17" s="34">
        <v>2</v>
      </c>
      <c r="E17" s="35">
        <f>IF(B17&gt;0,VLOOKUP($B$17,'登録'!$A$9:$AL$115,2),"")</f>
      </c>
      <c r="F17" s="34">
        <f>IF(B17&gt;0,VLOOKUP($B$17,'登録'!$A$9:$AL$115,3),"")</f>
      </c>
      <c r="G17" s="96">
        <f>IF(B17&gt;0,VLOOKUP($B$17,'登録'!$A$9:$AL$115,4),"")</f>
      </c>
      <c r="H17" s="97"/>
      <c r="I17" s="65"/>
      <c r="J17" s="65"/>
      <c r="K17" s="26"/>
      <c r="L17" s="34">
        <f>IF(B17&gt;0,VLOOKUP($B$17,'登録'!$A$9:$AL$115,9),"")</f>
      </c>
      <c r="M17" s="26"/>
    </row>
    <row r="18" spans="1:13" ht="16.5" customHeight="1">
      <c r="A18" s="39" t="str">
        <f>'登録'!A11&amp;" "&amp;'登録'!B11&amp;'登録'!C11</f>
        <v>3 </v>
      </c>
      <c r="B18" s="31"/>
      <c r="C18" s="39"/>
      <c r="D18" s="34">
        <v>3</v>
      </c>
      <c r="E18" s="35">
        <f>IF(B18&gt;0,VLOOKUP($B$18,'登録'!$A$9:$AL$115,2),"")</f>
      </c>
      <c r="F18" s="34">
        <f>IF(B18&gt;0,VLOOKUP($B$18,'登録'!$A$9:$AL$115,3),"")</f>
      </c>
      <c r="G18" s="92">
        <f>IF(B18&gt;0,VLOOKUP($B$18,'登録'!$A$9:$AL$115,4),"")</f>
      </c>
      <c r="H18" s="93"/>
      <c r="I18" s="65"/>
      <c r="J18" s="65"/>
      <c r="K18" s="26"/>
      <c r="L18" s="34">
        <f>IF(B18&gt;0,VLOOKUP($B$18,'登録'!$A$9:$AL$115,9),"")</f>
      </c>
      <c r="M18" s="26"/>
    </row>
    <row r="19" spans="1:13" ht="16.5" customHeight="1">
      <c r="A19" s="39" t="str">
        <f>'登録'!A12&amp;" "&amp;'登録'!B12&amp;'登録'!C12</f>
        <v>4 </v>
      </c>
      <c r="B19" s="31"/>
      <c r="C19" s="39"/>
      <c r="D19" s="34">
        <v>4</v>
      </c>
      <c r="E19" s="34">
        <f>IF(B19&gt;0,VLOOKUP($B$19,'登録'!$A$9:$AL$115,2),"")</f>
      </c>
      <c r="F19" s="34">
        <f>IF(B19&gt;0,VLOOKUP($B$19,'登録'!$A$9:$AL$115,3),"")</f>
      </c>
      <c r="G19" s="92">
        <f>IF(B19&gt;0,VLOOKUP($B$19,'登録'!$A$9:$AL$115,4),"")</f>
      </c>
      <c r="H19" s="93"/>
      <c r="I19" s="65"/>
      <c r="J19" s="65"/>
      <c r="K19" s="26"/>
      <c r="L19" s="34">
        <f>IF(B19&gt;0,VLOOKUP($B$19,'登録'!$A$9:$AL$115,9),"")</f>
      </c>
      <c r="M19" s="26"/>
    </row>
    <row r="20" spans="1:13" ht="16.5" customHeight="1">
      <c r="A20" s="39" t="str">
        <f>'登録'!A13&amp;" "&amp;'登録'!B13&amp;'登録'!C13</f>
        <v>5 </v>
      </c>
      <c r="B20" s="31"/>
      <c r="C20" s="39"/>
      <c r="D20" s="34">
        <v>5</v>
      </c>
      <c r="E20" s="34">
        <f>IF(B20&gt;0,VLOOKUP($B$20,'登録'!$A$9:$AL$115,2),"")</f>
      </c>
      <c r="F20" s="34">
        <f>IF(B20&gt;0,VLOOKUP($B$20,'登録'!$A$9:$AL$115,3),"")</f>
      </c>
      <c r="G20" s="92">
        <f>IF(B20&gt;0,VLOOKUP($B$20,'登録'!$A$9:$AL$115,4),"")</f>
      </c>
      <c r="H20" s="93"/>
      <c r="I20" s="65"/>
      <c r="J20" s="65"/>
      <c r="K20" s="26"/>
      <c r="L20" s="34">
        <f>IF(B20&gt;0,VLOOKUP($B$20,'登録'!$A$9:$AL$115,9),"")</f>
      </c>
      <c r="M20" s="26"/>
    </row>
    <row r="21" spans="1:13" ht="16.5" customHeight="1">
      <c r="A21" s="39" t="str">
        <f>'登録'!A14&amp;" "&amp;'登録'!B14&amp;'登録'!C14</f>
        <v>6 </v>
      </c>
      <c r="B21" s="31"/>
      <c r="C21" s="39"/>
      <c r="D21" s="34">
        <v>6</v>
      </c>
      <c r="E21" s="34">
        <f>IF(B21&gt;0,VLOOKUP($B$21,'登録'!$A$9:$AL$115,2),"")</f>
      </c>
      <c r="F21" s="34">
        <f>IF(B21&gt;0,VLOOKUP($B$21,'登録'!$A$9:$AL$115,3),"")</f>
      </c>
      <c r="G21" s="92">
        <f>IF(B21&gt;0,VLOOKUP($B$21,'登録'!$A$9:$AL$115,4),"")</f>
      </c>
      <c r="H21" s="93"/>
      <c r="I21" s="65"/>
      <c r="J21" s="65"/>
      <c r="K21" s="26"/>
      <c r="L21" s="34">
        <f>IF(B21&gt;0,VLOOKUP($B$21,'登録'!$A$9:$AL$115,9),"")</f>
      </c>
      <c r="M21" s="26"/>
    </row>
    <row r="22" spans="1:13" ht="16.5" customHeight="1">
      <c r="A22" s="39" t="str">
        <f>'登録'!A15&amp;" "&amp;'登録'!B15&amp;'登録'!C15</f>
        <v>7 </v>
      </c>
      <c r="B22" s="31"/>
      <c r="C22" s="39"/>
      <c r="D22" s="34">
        <v>7</v>
      </c>
      <c r="E22" s="34">
        <f>IF(B22&gt;0,VLOOKUP($B$22,'登録'!$A$9:$AL$115,2),"")</f>
      </c>
      <c r="F22" s="34">
        <f>IF(B22&gt;0,VLOOKUP($B$22,'登録'!$A$9:$AL$115,3),"")</f>
      </c>
      <c r="G22" s="92">
        <f>IF(B22&gt;0,VLOOKUP($B$22,'登録'!$A$9:$AL$115,4),"")</f>
      </c>
      <c r="H22" s="93"/>
      <c r="I22" s="65"/>
      <c r="J22" s="65"/>
      <c r="K22" s="26"/>
      <c r="L22" s="34">
        <f>IF(B22&gt;0,VLOOKUP($B$22,'登録'!$A$9:$AL$115,9),"")</f>
      </c>
      <c r="M22" s="26"/>
    </row>
    <row r="23" spans="1:13" ht="16.5" customHeight="1">
      <c r="A23" s="39" t="str">
        <f>'登録'!A16&amp;" "&amp;'登録'!B16&amp;'登録'!C16</f>
        <v>8 </v>
      </c>
      <c r="B23" s="31"/>
      <c r="C23" s="39"/>
      <c r="D23" s="34">
        <v>8</v>
      </c>
      <c r="E23" s="34">
        <f>IF(B23&gt;0,VLOOKUP($B$23,'登録'!$A$9:$AL$115,2),"")</f>
      </c>
      <c r="F23" s="34">
        <f>IF(B23&gt;0,VLOOKUP($B$23,'登録'!$A$9:$AL$115,3),"")</f>
      </c>
      <c r="G23" s="92">
        <f>IF(B23&gt;0,VLOOKUP($B$23,'登録'!$A$9:$AL$115,4),"")</f>
      </c>
      <c r="H23" s="93"/>
      <c r="I23" s="65"/>
      <c r="J23" s="65"/>
      <c r="K23" s="26"/>
      <c r="L23" s="34">
        <f>IF(B23&gt;0,VLOOKUP($B$23,'登録'!$A$9:$AL$115,9),"")</f>
      </c>
      <c r="M23" s="26"/>
    </row>
    <row r="24" spans="1:13" ht="16.5" customHeight="1">
      <c r="A24" s="39" t="str">
        <f>'登録'!A17&amp;" "&amp;'登録'!B17&amp;'登録'!C17</f>
        <v>9 </v>
      </c>
      <c r="B24" s="31"/>
      <c r="C24" s="39"/>
      <c r="D24" s="34">
        <v>9</v>
      </c>
      <c r="E24" s="34">
        <f>IF(B24&gt;0,VLOOKUP($B$24,'登録'!$A$9:$AL$115,2),"")</f>
      </c>
      <c r="F24" s="34">
        <f>IF(B24&gt;0,VLOOKUP($B$24,'登録'!$A$9:$AL$115,3),"")</f>
      </c>
      <c r="G24" s="92">
        <f>IF(B24&gt;0,VLOOKUP($B$24,'登録'!$A$9:$AL$115,4),"")</f>
      </c>
      <c r="H24" s="93"/>
      <c r="I24" s="65"/>
      <c r="J24" s="65"/>
      <c r="K24" s="26"/>
      <c r="L24" s="34">
        <f>IF(B24&gt;0,VLOOKUP($B$24,'登録'!$A$9:$AL$115,9),"")</f>
      </c>
      <c r="M24" s="26"/>
    </row>
    <row r="25" spans="1:13" ht="16.5" customHeight="1">
      <c r="A25" s="39" t="str">
        <f>'登録'!A18&amp;" "&amp;'登録'!B18&amp;'登録'!C18</f>
        <v>10 </v>
      </c>
      <c r="B25" s="31"/>
      <c r="C25" s="39"/>
      <c r="D25" s="34">
        <v>10</v>
      </c>
      <c r="E25" s="34">
        <f>IF(B25&gt;0,VLOOKUP($B$25,'登録'!$A$9:$AL$115,2),"")</f>
      </c>
      <c r="F25" s="34">
        <f>IF(B25&gt;0,VLOOKUP($B$25,'登録'!$A$9:$AL$115,3),"")</f>
      </c>
      <c r="G25" s="92">
        <f>IF(B25&gt;0,VLOOKUP($B$25,'登録'!$A$9:$AL$115,4),"")</f>
      </c>
      <c r="H25" s="93"/>
      <c r="I25" s="65"/>
      <c r="J25" s="65"/>
      <c r="K25" s="26"/>
      <c r="L25" s="34">
        <f>IF(B25&gt;0,VLOOKUP($B$25,'登録'!$A$9:$AL$115,9),"")</f>
      </c>
      <c r="M25" s="26"/>
    </row>
    <row r="26" spans="1:13" ht="16.5" customHeight="1">
      <c r="A26" s="39" t="str">
        <f>'登録'!A19&amp;" "&amp;'登録'!B19&amp;'登録'!C19</f>
        <v>11 </v>
      </c>
      <c r="B26" s="31"/>
      <c r="C26" s="39"/>
      <c r="D26" s="34">
        <v>11</v>
      </c>
      <c r="E26" s="34">
        <f>IF(B26&gt;0,VLOOKUP($B$26,'登録'!$A$9:$AL$115,2),"")</f>
      </c>
      <c r="F26" s="34">
        <f>IF(B26&gt;0,VLOOKUP($B$26,'登録'!$A$9:$AL$115,3),"")</f>
      </c>
      <c r="G26" s="92">
        <f>IF(B26&gt;0,VLOOKUP($B$26,'登録'!$A$9:$AL$115,4),"")</f>
      </c>
      <c r="H26" s="93"/>
      <c r="I26" s="65"/>
      <c r="J26" s="65"/>
      <c r="K26" s="26"/>
      <c r="L26" s="34">
        <f>IF(B26&gt;0,VLOOKUP($B$26,'登録'!$A$9:$AL$115,9),"")</f>
      </c>
      <c r="M26" s="26"/>
    </row>
    <row r="27" spans="1:13" ht="16.5" customHeight="1">
      <c r="A27" s="39" t="str">
        <f>'登録'!A20&amp;" "&amp;'登録'!B20&amp;'登録'!C20</f>
        <v>12 </v>
      </c>
      <c r="B27" s="31"/>
      <c r="C27" s="39"/>
      <c r="D27" s="34">
        <v>12</v>
      </c>
      <c r="E27" s="34">
        <f>IF(B27&gt;0,VLOOKUP($B$27,'登録'!$A$9:$AL$115,2),"")</f>
      </c>
      <c r="F27" s="34">
        <f>IF(B27&gt;0,VLOOKUP($B$27,'登録'!$A$9:$AL$115,3),"")</f>
      </c>
      <c r="G27" s="92">
        <f>IF(B27&gt;0,VLOOKUP($B$27,'登録'!$A$9:$AL$115,4),"")</f>
      </c>
      <c r="H27" s="93"/>
      <c r="I27" s="65"/>
      <c r="J27" s="65"/>
      <c r="K27" s="26"/>
      <c r="L27" s="34">
        <f>IF(B27&gt;0,VLOOKUP($B$27,'登録'!$A$9:$AL$115,9),"")</f>
      </c>
      <c r="M27" s="26"/>
    </row>
    <row r="28" spans="1:13" ht="16.5" customHeight="1">
      <c r="A28" s="39" t="str">
        <f>'登録'!A21&amp;" "&amp;'登録'!B21&amp;'登録'!C21</f>
        <v>13 </v>
      </c>
      <c r="B28" s="31"/>
      <c r="C28" s="39"/>
      <c r="D28" s="34">
        <v>13</v>
      </c>
      <c r="E28" s="34">
        <f>IF(B28&gt;0,VLOOKUP($B$28,'登録'!$A$9:$AL$115,2),"")</f>
      </c>
      <c r="F28" s="34">
        <f>IF(B28&gt;0,VLOOKUP($B$28,'登録'!$A$9:$AL$115,3),"")</f>
      </c>
      <c r="G28" s="92">
        <f>IF(B28&gt;0,VLOOKUP($B$28,'登録'!$A$9:$AL$115,4),"")</f>
      </c>
      <c r="H28" s="93"/>
      <c r="I28" s="65"/>
      <c r="J28" s="65"/>
      <c r="K28" s="26"/>
      <c r="L28" s="34">
        <f>IF(B28&gt;0,VLOOKUP($B$28,'登録'!$A$9:$AL$115,9),"")</f>
      </c>
      <c r="M28" s="26"/>
    </row>
    <row r="29" spans="1:13" ht="16.5" customHeight="1">
      <c r="A29" s="39" t="str">
        <f>'登録'!A22&amp;" "&amp;'登録'!B22&amp;'登録'!C22</f>
        <v>14 </v>
      </c>
      <c r="B29" s="31"/>
      <c r="C29" s="39"/>
      <c r="D29" s="34">
        <v>14</v>
      </c>
      <c r="E29" s="34">
        <f>IF(B29&gt;0,VLOOKUP($B$29,'登録'!$A$9:$AL$115,2),"")</f>
      </c>
      <c r="F29" s="34">
        <f>IF(B29&gt;0,VLOOKUP($B$29,'登録'!$A$9:$AL$115,3),"")</f>
      </c>
      <c r="G29" s="92">
        <f>IF(B29&gt;0,VLOOKUP($B$29,'登録'!$A$9:$AL$115,4),"")</f>
      </c>
      <c r="H29" s="93"/>
      <c r="I29" s="65"/>
      <c r="J29" s="65"/>
      <c r="K29" s="26"/>
      <c r="L29" s="34">
        <f>IF(B29&gt;0,VLOOKUP($B$29,'登録'!$A$9:$AL$115,9),"")</f>
      </c>
      <c r="M29" s="26"/>
    </row>
    <row r="30" spans="1:13" ht="16.5" customHeight="1">
      <c r="A30" s="39" t="str">
        <f>'登録'!A23&amp;" "&amp;'登録'!B23&amp;'登録'!C23</f>
        <v>15 </v>
      </c>
      <c r="B30" s="31"/>
      <c r="C30" s="39"/>
      <c r="D30" s="34">
        <v>15</v>
      </c>
      <c r="E30" s="34">
        <f>IF(B30&gt;0,VLOOKUP($B$30,'登録'!$A$9:$AL$115,2),"")</f>
      </c>
      <c r="F30" s="34">
        <f>IF(B30&gt;0,VLOOKUP($B$30,'登録'!$A$9:$AL$115,3),"")</f>
      </c>
      <c r="G30" s="92">
        <f>IF(B30&gt;0,VLOOKUP($B$30,'登録'!$A$9:$AL$115,4),"")</f>
      </c>
      <c r="H30" s="93"/>
      <c r="I30" s="65"/>
      <c r="J30" s="65"/>
      <c r="K30" s="26"/>
      <c r="L30" s="34">
        <f>IF(B30&gt;0,VLOOKUP($B$30,'登録'!$A$9:$AL$115,9),"")</f>
      </c>
      <c r="M30" s="26"/>
    </row>
    <row r="31" spans="1:13" ht="16.5" customHeight="1">
      <c r="A31" s="39" t="str">
        <f>'登録'!A24&amp;" "&amp;'登録'!B24&amp;'登録'!C24</f>
        <v>16 </v>
      </c>
      <c r="B31" s="31"/>
      <c r="C31" s="39"/>
      <c r="D31" s="34">
        <v>16</v>
      </c>
      <c r="E31" s="34">
        <f>IF(B31&gt;0,VLOOKUP($B$31,'登録'!$A$9:$AL$115,2),"")</f>
      </c>
      <c r="F31" s="34">
        <f>IF(B31&gt;0,VLOOKUP($B$31,'登録'!$A$9:$AL$115,3),"")</f>
      </c>
      <c r="G31" s="92">
        <f>IF(B31&gt;0,VLOOKUP($B$31,'登録'!$A$9:$AL$115,4),"")</f>
      </c>
      <c r="H31" s="93"/>
      <c r="I31" s="65"/>
      <c r="J31" s="65"/>
      <c r="K31" s="26"/>
      <c r="L31" s="34">
        <f>IF(B31&gt;0,VLOOKUP($B$31,'登録'!$A$9:$AL$115,9),"")</f>
      </c>
      <c r="M31" s="26"/>
    </row>
    <row r="32" spans="1:13" ht="13.5">
      <c r="A32" s="39" t="str">
        <f>'登録'!A25&amp;" "&amp;'登録'!B25&amp;'登録'!C25</f>
        <v>17 </v>
      </c>
      <c r="D32" s="32"/>
      <c r="E32" s="32"/>
      <c r="F32" s="32"/>
      <c r="G32" s="32"/>
      <c r="H32" s="32"/>
      <c r="I32" s="32"/>
      <c r="J32" s="32"/>
      <c r="K32" s="32"/>
      <c r="L32" s="32"/>
      <c r="M32" s="32"/>
    </row>
    <row r="33" spans="1:13" ht="13.5">
      <c r="A33" s="39" t="str">
        <f>'登録'!A26&amp;" "&amp;'登録'!B26&amp;'登録'!C26</f>
        <v>18 </v>
      </c>
      <c r="D33" s="32"/>
      <c r="E33" s="32" t="s">
        <v>40</v>
      </c>
      <c r="F33" s="32"/>
      <c r="G33" s="32"/>
      <c r="H33" s="32" t="s">
        <v>41</v>
      </c>
      <c r="I33" s="32"/>
      <c r="J33" s="32"/>
      <c r="K33" s="32"/>
      <c r="L33" s="32"/>
      <c r="M33" s="32"/>
    </row>
    <row r="34" spans="1:13" ht="11.25" customHeight="1">
      <c r="A34" s="39" t="str">
        <f>'登録'!A27&amp;" "&amp;'登録'!B27&amp;'登録'!C27</f>
        <v>19 </v>
      </c>
      <c r="D34" s="32"/>
      <c r="E34" s="32"/>
      <c r="F34" s="32"/>
      <c r="G34" s="32"/>
      <c r="H34" s="32"/>
      <c r="I34" s="32"/>
      <c r="J34" s="32"/>
      <c r="K34" s="32"/>
      <c r="L34" s="32"/>
      <c r="M34" s="32"/>
    </row>
    <row r="35" spans="1:13" ht="13.5">
      <c r="A35" s="39" t="str">
        <f>'登録'!A28&amp;" "&amp;'登録'!B28&amp;'登録'!C28</f>
        <v>20 </v>
      </c>
      <c r="D35" s="32"/>
      <c r="E35" s="32" t="s">
        <v>55</v>
      </c>
      <c r="F35" s="32"/>
      <c r="G35" s="32"/>
      <c r="H35" s="32"/>
      <c r="I35" s="32"/>
      <c r="J35" s="32"/>
      <c r="K35" s="32"/>
      <c r="L35" s="32"/>
      <c r="M35" s="32"/>
    </row>
    <row r="36" spans="1:13" ht="13.5">
      <c r="A36" s="39" t="str">
        <f>'登録'!A29&amp;" "&amp;'登録'!B29&amp;'登録'!C29</f>
        <v>21 </v>
      </c>
      <c r="D36" s="32"/>
      <c r="E36" s="32" t="s">
        <v>56</v>
      </c>
      <c r="F36" s="32"/>
      <c r="G36" s="32"/>
      <c r="H36" s="32"/>
      <c r="I36" s="32"/>
      <c r="J36" s="32"/>
      <c r="K36" s="32"/>
      <c r="L36" s="32"/>
      <c r="M36" s="32"/>
    </row>
    <row r="37" spans="1:13" ht="13.5">
      <c r="A37" s="39" t="str">
        <f>'登録'!A30&amp;" "&amp;'登録'!B30&amp;'登録'!C30</f>
        <v>22 </v>
      </c>
      <c r="D37" s="32"/>
      <c r="E37" s="32"/>
      <c r="F37" s="32"/>
      <c r="G37" s="32"/>
      <c r="H37" s="32"/>
      <c r="I37" s="32"/>
      <c r="J37" s="32"/>
      <c r="K37" s="32"/>
      <c r="L37" s="32"/>
      <c r="M37" s="32"/>
    </row>
    <row r="38" spans="1:13" ht="13.5">
      <c r="A38" s="39" t="str">
        <f>'登録'!A31&amp;" "&amp;'登録'!B31&amp;'登録'!C31</f>
        <v>23 </v>
      </c>
      <c r="D38" s="32"/>
      <c r="E38" s="32"/>
      <c r="F38" s="32"/>
      <c r="G38" s="32"/>
      <c r="H38" s="32"/>
      <c r="I38" s="32"/>
      <c r="J38" s="32"/>
      <c r="K38" s="32"/>
      <c r="L38" s="32"/>
      <c r="M38" s="32"/>
    </row>
    <row r="39" spans="1:13" ht="13.5">
      <c r="A39" s="39" t="str">
        <f>'登録'!A32&amp;" "&amp;'登録'!B32&amp;'登録'!C32</f>
        <v>24 </v>
      </c>
      <c r="D39" s="32"/>
      <c r="E39" s="32"/>
      <c r="F39" s="32"/>
      <c r="G39" s="32"/>
      <c r="H39" s="32"/>
      <c r="I39" s="32"/>
      <c r="J39" s="32"/>
      <c r="K39" s="32"/>
      <c r="L39" s="32"/>
      <c r="M39" s="32"/>
    </row>
    <row r="40" spans="1:13" ht="13.5">
      <c r="A40" s="39" t="str">
        <f>'登録'!A33&amp;" "&amp;'登録'!B33&amp;'登録'!C33</f>
        <v>25 </v>
      </c>
      <c r="D40" s="32"/>
      <c r="E40" s="32"/>
      <c r="F40" s="32"/>
      <c r="G40" s="32"/>
      <c r="H40" s="32"/>
      <c r="I40" s="32"/>
      <c r="J40" s="32"/>
      <c r="K40" s="32"/>
      <c r="L40" s="32"/>
      <c r="M40" s="32"/>
    </row>
    <row r="41" spans="1:13" ht="13.5">
      <c r="A41" s="39" t="str">
        <f>'登録'!A34&amp;" "&amp;'登録'!B34&amp;'登録'!C34</f>
        <v>26 </v>
      </c>
      <c r="D41" s="32"/>
      <c r="E41" s="32"/>
      <c r="F41" s="32"/>
      <c r="G41" s="32"/>
      <c r="H41" s="32"/>
      <c r="I41" s="32"/>
      <c r="J41" s="32"/>
      <c r="K41" s="32"/>
      <c r="L41" s="32"/>
      <c r="M41" s="32"/>
    </row>
    <row r="42" spans="1:13" ht="14.25">
      <c r="A42" s="39" t="str">
        <f>'登録'!A35&amp;" "&amp;'登録'!B35&amp;'登録'!C35</f>
        <v>27 </v>
      </c>
      <c r="D42" s="32"/>
      <c r="E42" s="32"/>
      <c r="F42" s="38"/>
      <c r="G42" s="114"/>
      <c r="H42" s="115"/>
      <c r="I42" s="115"/>
      <c r="J42" s="38"/>
      <c r="K42" s="38"/>
      <c r="L42" s="32"/>
      <c r="M42" s="32"/>
    </row>
    <row r="43" spans="1:13" ht="13.5">
      <c r="A43" s="39" t="str">
        <f>'登録'!A36&amp;" "&amp;'登録'!B36&amp;'登録'!C36</f>
        <v>28 </v>
      </c>
      <c r="D43" s="32"/>
      <c r="E43" s="32"/>
      <c r="F43" s="32"/>
      <c r="G43" s="32"/>
      <c r="H43" s="32"/>
      <c r="I43" s="32"/>
      <c r="J43" s="32"/>
      <c r="K43" s="32"/>
      <c r="L43" s="32"/>
      <c r="M43" s="32"/>
    </row>
    <row r="44" spans="1:13" ht="13.5">
      <c r="A44" s="39" t="str">
        <f>'登録'!A37&amp;" "&amp;'登録'!B37&amp;'登録'!C37</f>
        <v>29 </v>
      </c>
      <c r="D44" s="32"/>
      <c r="E44" s="32"/>
      <c r="F44" s="32"/>
      <c r="G44" s="32"/>
      <c r="H44" s="32"/>
      <c r="I44" s="32"/>
      <c r="J44" s="32"/>
      <c r="K44" s="32"/>
      <c r="L44" s="32"/>
      <c r="M44" s="32"/>
    </row>
    <row r="45" spans="1:13" ht="13.5">
      <c r="A45" s="39" t="str">
        <f>'登録'!A38&amp;" "&amp;'登録'!B38&amp;'登録'!C38</f>
        <v>30 </v>
      </c>
      <c r="D45" s="32"/>
      <c r="E45" s="32"/>
      <c r="F45" s="32"/>
      <c r="G45" s="32"/>
      <c r="H45" s="32"/>
      <c r="I45" s="32"/>
      <c r="J45" s="32"/>
      <c r="K45" s="32"/>
      <c r="L45" s="32"/>
      <c r="M45" s="32"/>
    </row>
    <row r="46" spans="1:13" ht="13.5">
      <c r="A46" s="39" t="str">
        <f>'登録'!A39&amp;" "&amp;'登録'!B39&amp;'登録'!C39</f>
        <v>31 </v>
      </c>
      <c r="D46" s="32"/>
      <c r="E46" s="32"/>
      <c r="F46" s="32"/>
      <c r="G46" s="32"/>
      <c r="H46" s="32"/>
      <c r="I46" s="32"/>
      <c r="J46" s="32"/>
      <c r="K46" s="32"/>
      <c r="L46" s="32"/>
      <c r="M46" s="32"/>
    </row>
    <row r="47" spans="1:13" ht="13.5">
      <c r="A47" s="39" t="str">
        <f>'登録'!A40&amp;" "&amp;'登録'!B40&amp;'登録'!C40</f>
        <v>32 </v>
      </c>
      <c r="D47" s="32"/>
      <c r="E47" s="32"/>
      <c r="F47" s="32"/>
      <c r="G47" s="32"/>
      <c r="H47" s="32"/>
      <c r="I47" s="32"/>
      <c r="J47" s="32"/>
      <c r="K47" s="32"/>
      <c r="L47" s="32"/>
      <c r="M47" s="32"/>
    </row>
    <row r="48" ht="13.5">
      <c r="A48" s="39" t="str">
        <f>'登録'!A41&amp;" "&amp;'登録'!B41&amp;'登録'!C41</f>
        <v>33 </v>
      </c>
    </row>
    <row r="49" ht="13.5">
      <c r="A49" s="39" t="str">
        <f>'登録'!A43&amp;" "&amp;'登録'!B43&amp;'登録'!C43</f>
        <v>35 </v>
      </c>
    </row>
    <row r="50" ht="13.5">
      <c r="A50" s="39" t="str">
        <f>'登録'!A44&amp;" "&amp;'登録'!B44&amp;'登録'!C44</f>
        <v>36 </v>
      </c>
    </row>
    <row r="51" ht="13.5">
      <c r="A51" s="39" t="str">
        <f>'登録'!A45&amp;" "&amp;'登録'!B45&amp;'登録'!C45</f>
        <v>37 </v>
      </c>
    </row>
    <row r="52" ht="13.5">
      <c r="A52" s="39" t="str">
        <f>'登録'!A46&amp;" "&amp;'登録'!B46&amp;'登録'!C46</f>
        <v>38 </v>
      </c>
    </row>
    <row r="53" ht="13.5">
      <c r="A53" s="39" t="str">
        <f>'登録'!A47&amp;" "&amp;'登録'!B47&amp;'登録'!C47</f>
        <v>39 </v>
      </c>
    </row>
    <row r="54" ht="13.5">
      <c r="A54" s="39" t="str">
        <f>'登録'!A48&amp;" "&amp;'登録'!B48&amp;'登録'!C48</f>
        <v>40 </v>
      </c>
    </row>
    <row r="55" ht="13.5">
      <c r="A55" s="39" t="str">
        <f>'登録'!A49&amp;" "&amp;'登録'!B49&amp;'登録'!C49</f>
        <v>41 </v>
      </c>
    </row>
    <row r="56" ht="13.5">
      <c r="A56" s="39" t="str">
        <f>'登録'!A50&amp;" "&amp;'登録'!B50&amp;'登録'!C50</f>
        <v>42 </v>
      </c>
    </row>
    <row r="57" ht="13.5">
      <c r="A57" s="39" t="str">
        <f>'登録'!A51&amp;" "&amp;'登録'!B51&amp;'登録'!C51</f>
        <v>43 </v>
      </c>
    </row>
    <row r="58" ht="13.5">
      <c r="A58" s="39" t="str">
        <f>'登録'!A52&amp;" "&amp;'登録'!B52&amp;'登録'!C52</f>
        <v>44 </v>
      </c>
    </row>
    <row r="59" ht="13.5">
      <c r="A59" s="39" t="str">
        <f>'登録'!A53&amp;" "&amp;'登録'!B53&amp;'登録'!C53</f>
        <v>45 </v>
      </c>
    </row>
    <row r="60" ht="13.5">
      <c r="A60" s="39" t="str">
        <f>'登録'!A54&amp;" "&amp;'登録'!B54&amp;'登録'!C54</f>
        <v>46 </v>
      </c>
    </row>
    <row r="61" ht="13.5">
      <c r="A61" s="39" t="str">
        <f>'登録'!A55&amp;" "&amp;'登録'!B55&amp;'登録'!C55</f>
        <v>47 </v>
      </c>
    </row>
    <row r="62" ht="13.5">
      <c r="A62" s="39" t="str">
        <f>'登録'!A56&amp;" "&amp;'登録'!B56&amp;'登録'!C56</f>
        <v>48 </v>
      </c>
    </row>
    <row r="63" ht="13.5">
      <c r="A63" s="39" t="str">
        <f>'登録'!A57&amp;" "&amp;'登録'!B57&amp;'登録'!C57</f>
        <v>49 </v>
      </c>
    </row>
    <row r="64" ht="13.5">
      <c r="A64" s="39" t="str">
        <f>'登録'!A58&amp;" "&amp;'登録'!B58&amp;'登録'!C58</f>
        <v>50 </v>
      </c>
    </row>
    <row r="65" ht="13.5">
      <c r="A65" s="39" t="str">
        <f>'登録'!A59&amp;" "&amp;'登録'!B59&amp;'登録'!C59</f>
        <v>51 </v>
      </c>
    </row>
    <row r="66" ht="13.5">
      <c r="A66" s="39" t="str">
        <f>'登録'!A60&amp;" "&amp;'登録'!B60&amp;'登録'!C60</f>
        <v>52 </v>
      </c>
    </row>
    <row r="67" ht="13.5">
      <c r="A67" s="39" t="str">
        <f>'登録'!A61&amp;" "&amp;'登録'!B61&amp;'登録'!C61</f>
        <v>53 </v>
      </c>
    </row>
    <row r="68" ht="13.5">
      <c r="A68" s="39" t="str">
        <f>'登録'!A62&amp;" "&amp;'登録'!B62&amp;'登録'!C62</f>
        <v>54 </v>
      </c>
    </row>
    <row r="69" ht="13.5">
      <c r="A69" s="39" t="str">
        <f>'登録'!A63&amp;" "&amp;'登録'!B63&amp;'登録'!C63</f>
        <v>55 </v>
      </c>
    </row>
    <row r="70" ht="13.5">
      <c r="A70" s="39" t="str">
        <f>'登録'!A64&amp;" "&amp;'登録'!B64&amp;'登録'!C64</f>
        <v>56 </v>
      </c>
    </row>
    <row r="71" ht="13.5">
      <c r="A71" s="39" t="str">
        <f>'登録'!A65&amp;" "&amp;'登録'!B65&amp;'登録'!C65</f>
        <v>57 </v>
      </c>
    </row>
    <row r="72" ht="13.5">
      <c r="A72" s="39" t="str">
        <f>'登録'!A66&amp;" "&amp;'登録'!B66&amp;'登録'!C66</f>
        <v>58 </v>
      </c>
    </row>
    <row r="73" ht="13.5">
      <c r="A73" s="39" t="str">
        <f>'登録'!A67&amp;" "&amp;'登録'!B67&amp;'登録'!C67</f>
        <v>59 </v>
      </c>
    </row>
    <row r="74" ht="13.5">
      <c r="A74" s="39" t="str">
        <f>'登録'!A68&amp;" "&amp;'登録'!B68&amp;'登録'!C68</f>
        <v>60 </v>
      </c>
    </row>
    <row r="75" ht="13.5">
      <c r="A75" s="39" t="str">
        <f>'登録'!A69&amp;" "&amp;'登録'!B69&amp;'登録'!C69</f>
        <v>61 </v>
      </c>
    </row>
    <row r="76" ht="13.5">
      <c r="A76" s="39" t="str">
        <f>'登録'!A70&amp;" "&amp;'登録'!B70&amp;'登録'!C70</f>
        <v>62 </v>
      </c>
    </row>
    <row r="77" ht="13.5">
      <c r="A77" s="39" t="str">
        <f>'登録'!A71&amp;" "&amp;'登録'!B71&amp;'登録'!C71</f>
        <v>63 </v>
      </c>
    </row>
    <row r="78" ht="13.5">
      <c r="A78" s="39" t="str">
        <f>'登録'!A72&amp;" "&amp;'登録'!B72&amp;'登録'!C72</f>
        <v>64 </v>
      </c>
    </row>
    <row r="79" ht="13.5">
      <c r="A79" s="39" t="str">
        <f>'登録'!A73&amp;" "&amp;'登録'!B73&amp;'登録'!C73</f>
        <v>65 </v>
      </c>
    </row>
    <row r="80" ht="13.5">
      <c r="A80" s="39" t="str">
        <f>'登録'!A74&amp;" "&amp;'登録'!B74&amp;'登録'!C74</f>
        <v>66 </v>
      </c>
    </row>
    <row r="81" ht="13.5">
      <c r="A81" s="39" t="str">
        <f>'登録'!A75&amp;" "&amp;'登録'!B75&amp;'登録'!C75</f>
        <v>67 </v>
      </c>
    </row>
    <row r="82" ht="13.5">
      <c r="A82" s="39" t="str">
        <f>'登録'!A76&amp;" "&amp;'登録'!B76&amp;'登録'!C76</f>
        <v>68 </v>
      </c>
    </row>
    <row r="83" ht="13.5">
      <c r="A83" s="39" t="str">
        <f>'登録'!A77&amp;" "&amp;'登録'!B77&amp;'登録'!C77</f>
        <v>69 </v>
      </c>
    </row>
    <row r="84" ht="13.5">
      <c r="A84" s="39" t="str">
        <f>'登録'!A78&amp;" "&amp;'登録'!B78&amp;'登録'!C78</f>
        <v>70 </v>
      </c>
    </row>
    <row r="85" ht="13.5">
      <c r="A85" s="39" t="str">
        <f>'登録'!A79&amp;" "&amp;'登録'!B79&amp;'登録'!C79</f>
        <v>71 </v>
      </c>
    </row>
    <row r="86" ht="13.5">
      <c r="A86" s="39" t="str">
        <f>'登録'!A80&amp;" "&amp;'登録'!B80&amp;'登録'!C80</f>
        <v>72 </v>
      </c>
    </row>
    <row r="87" ht="13.5">
      <c r="A87" s="39" t="str">
        <f>'登録'!A81&amp;" "&amp;'登録'!B81&amp;'登録'!C81</f>
        <v>73 </v>
      </c>
    </row>
    <row r="88" ht="13.5">
      <c r="A88" s="39" t="str">
        <f>'登録'!A82&amp;" "&amp;'登録'!B82&amp;'登録'!C82</f>
        <v>74 </v>
      </c>
    </row>
    <row r="89" ht="13.5">
      <c r="A89" s="39" t="str">
        <f>'登録'!A83&amp;" "&amp;'登録'!B83&amp;'登録'!C83</f>
        <v>75 </v>
      </c>
    </row>
    <row r="90" ht="13.5">
      <c r="A90" s="39" t="str">
        <f>'登録'!A84&amp;" "&amp;'登録'!B84&amp;'登録'!C84</f>
        <v>76 </v>
      </c>
    </row>
    <row r="91" ht="13.5">
      <c r="A91" s="39" t="str">
        <f>'登録'!A85&amp;" "&amp;'登録'!B85&amp;'登録'!C85</f>
        <v>77 </v>
      </c>
    </row>
    <row r="92" ht="13.5">
      <c r="A92" s="39" t="str">
        <f>'登録'!A86&amp;" "&amp;'登録'!B86&amp;'登録'!C86</f>
        <v>78 </v>
      </c>
    </row>
    <row r="93" ht="13.5">
      <c r="A93" s="39" t="str">
        <f>'登録'!A87&amp;" "&amp;'登録'!B87&amp;'登録'!C87</f>
        <v>79 </v>
      </c>
    </row>
    <row r="94" ht="13.5">
      <c r="A94" s="39" t="str">
        <f>'登録'!A88&amp;" "&amp;'登録'!B88&amp;'登録'!C88</f>
        <v>80 </v>
      </c>
    </row>
    <row r="95" ht="13.5">
      <c r="A95" s="39" t="str">
        <f>'登録'!A89&amp;" "&amp;'登録'!B89&amp;'登録'!C89</f>
        <v>81 </v>
      </c>
    </row>
    <row r="96" ht="13.5">
      <c r="A96" s="39" t="str">
        <f>'登録'!A90&amp;" "&amp;'登録'!B90&amp;'登録'!C90</f>
        <v>82 </v>
      </c>
    </row>
    <row r="97" ht="13.5">
      <c r="A97" s="39" t="str">
        <f>'登録'!A91&amp;" "&amp;'登録'!B91&amp;'登録'!C91</f>
        <v>83 </v>
      </c>
    </row>
    <row r="98" ht="13.5">
      <c r="A98" s="39" t="str">
        <f>'登録'!A92&amp;" "&amp;'登録'!B92&amp;'登録'!C92</f>
        <v>84 </v>
      </c>
    </row>
    <row r="99" ht="13.5">
      <c r="A99" s="39" t="str">
        <f>'登録'!A93&amp;" "&amp;'登録'!B93&amp;'登録'!C93</f>
        <v>85 </v>
      </c>
    </row>
    <row r="100" ht="13.5">
      <c r="A100" s="39" t="str">
        <f>'登録'!A94&amp;" "&amp;'登録'!B94&amp;'登録'!C94</f>
        <v>86 </v>
      </c>
    </row>
    <row r="101" ht="13.5">
      <c r="A101" s="39" t="str">
        <f>'登録'!A95&amp;" "&amp;'登録'!B95&amp;'登録'!C95</f>
        <v>87 </v>
      </c>
    </row>
    <row r="102" ht="13.5">
      <c r="A102" s="39" t="str">
        <f>'登録'!A96&amp;" "&amp;'登録'!B96&amp;'登録'!C96</f>
        <v>88 </v>
      </c>
    </row>
    <row r="103" ht="13.5">
      <c r="A103" s="39" t="str">
        <f>'登録'!A97&amp;" "&amp;'登録'!B97&amp;'登録'!C97</f>
        <v>89 </v>
      </c>
    </row>
    <row r="104" ht="13.5">
      <c r="A104" s="39" t="str">
        <f>'登録'!A98&amp;" "&amp;'登録'!B98&amp;'登録'!C98</f>
        <v>90 </v>
      </c>
    </row>
    <row r="105" ht="13.5">
      <c r="A105" s="39" t="str">
        <f>'登録'!A99&amp;" "&amp;'登録'!B99&amp;'登録'!C99</f>
        <v>91 </v>
      </c>
    </row>
    <row r="106" ht="13.5">
      <c r="A106" s="39" t="str">
        <f>'登録'!A100&amp;" "&amp;'登録'!B100&amp;'登録'!C100</f>
        <v>92 </v>
      </c>
    </row>
    <row r="107" ht="13.5">
      <c r="A107" s="39" t="str">
        <f>'登録'!A101&amp;" "&amp;'登録'!B101&amp;'登録'!C101</f>
        <v>93 </v>
      </c>
    </row>
    <row r="108" ht="13.5">
      <c r="A108" s="39" t="str">
        <f>'登録'!A102&amp;" "&amp;'登録'!B102&amp;'登録'!C102</f>
        <v>94 </v>
      </c>
    </row>
    <row r="109" ht="13.5">
      <c r="A109" s="39" t="str">
        <f>'登録'!A103&amp;" "&amp;'登録'!B103&amp;'登録'!C103</f>
        <v>95 </v>
      </c>
    </row>
    <row r="110" ht="13.5">
      <c r="A110" s="39" t="str">
        <f>'登録'!A104&amp;" "&amp;'登録'!B104&amp;'登録'!C104</f>
        <v>96 </v>
      </c>
    </row>
    <row r="111" ht="13.5">
      <c r="A111" s="39" t="str">
        <f>'登録'!A105&amp;" "&amp;'登録'!B105&amp;'登録'!C105</f>
        <v>97 </v>
      </c>
    </row>
    <row r="112" ht="13.5">
      <c r="A112" s="39" t="str">
        <f>'登録'!A106&amp;" "&amp;'登録'!B106&amp;'登録'!C106</f>
        <v>98 </v>
      </c>
    </row>
    <row r="113" ht="13.5">
      <c r="A113" s="39" t="str">
        <f>'登録'!A107&amp;" "&amp;'登録'!B107&amp;'登録'!C107</f>
        <v>99 </v>
      </c>
    </row>
    <row r="114" ht="13.5">
      <c r="A114" s="39" t="str">
        <f>'登録'!A108&amp;" "&amp;'登録'!B108&amp;'登録'!C108</f>
        <v>100 </v>
      </c>
    </row>
    <row r="115" ht="13.5">
      <c r="A115" s="33" t="str">
        <f>'登録'!A109&amp;" "&amp;'登録'!B109&amp;'登録'!C109</f>
        <v> </v>
      </c>
    </row>
    <row r="116" ht="13.5">
      <c r="A116" s="33" t="str">
        <f>'登録'!A110&amp;" "&amp;'登録'!B110&amp;'登録'!C110</f>
        <v> </v>
      </c>
    </row>
    <row r="117" ht="13.5">
      <c r="A117" s="33" t="str">
        <f>'登録'!A111&amp;" "&amp;'登録'!B111&amp;'登録'!C111</f>
        <v> </v>
      </c>
    </row>
    <row r="118" ht="13.5">
      <c r="A118" s="33" t="str">
        <f>'登録'!A112&amp;" "&amp;'登録'!B112&amp;'登録'!C112</f>
        <v> </v>
      </c>
    </row>
  </sheetData>
  <sheetProtection sheet="1" selectLockedCells="1"/>
  <mergeCells count="30">
    <mergeCell ref="D1:M1"/>
    <mergeCell ref="D3:E3"/>
    <mergeCell ref="F5:G5"/>
    <mergeCell ref="F7:H7"/>
    <mergeCell ref="F8:H8"/>
    <mergeCell ref="F6:J6"/>
    <mergeCell ref="F9:G9"/>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119"/>
  <sheetViews>
    <sheetView showZeros="0" zoomScalePageLayoutView="0" workbookViewId="0" topLeftCell="A1">
      <selection activeCell="B16" sqref="B16"/>
    </sheetView>
  </sheetViews>
  <sheetFormatPr defaultColWidth="9.00390625" defaultRowHeight="13.5"/>
  <cols>
    <col min="1" max="1" width="14.00390625" style="33" customWidth="1"/>
    <col min="2" max="2" width="8.00390625" style="33" customWidth="1"/>
    <col min="3" max="3" width="6.25390625" style="33" customWidth="1"/>
    <col min="4" max="4" width="4.00390625" style="33" customWidth="1"/>
    <col min="5" max="5" width="8.875" style="33" customWidth="1"/>
    <col min="6" max="6" width="8.25390625" style="33" customWidth="1"/>
    <col min="7" max="7" width="7.75390625" style="33" customWidth="1"/>
    <col min="8" max="8" width="8.50390625" style="33" customWidth="1"/>
    <col min="9" max="9" width="8.00390625" style="33" customWidth="1"/>
    <col min="10" max="10" width="8.125" style="33" customWidth="1"/>
    <col min="11" max="11" width="9.00390625" style="33" customWidth="1"/>
    <col min="12" max="12" width="8.00390625" style="33" customWidth="1"/>
    <col min="13" max="13" width="12.75390625" style="33" bestFit="1" customWidth="1"/>
    <col min="14" max="16384" width="9.00390625" style="33" customWidth="1"/>
  </cols>
  <sheetData>
    <row r="1" spans="4:14" ht="29.25" customHeight="1">
      <c r="D1" s="40" t="str">
        <f>"令和"&amp;'登録'!D3-2018&amp;"年度鹿児島県高等学校新人体育大会　参加申込書"</f>
        <v>令和-2018年度鹿児島県高等学校新人体育大会　参加申込書</v>
      </c>
      <c r="E1" s="41"/>
      <c r="F1" s="41"/>
      <c r="G1" s="41"/>
      <c r="H1" s="41"/>
      <c r="I1" s="41"/>
      <c r="J1" s="41"/>
      <c r="K1" s="41"/>
      <c r="L1" s="41"/>
      <c r="M1" s="42"/>
      <c r="N1" s="90" t="s">
        <v>23</v>
      </c>
    </row>
    <row r="2" ht="7.5" customHeight="1">
      <c r="N2" s="91"/>
    </row>
    <row r="3" spans="4:14" ht="30" customHeight="1">
      <c r="D3" s="107" t="str">
        <f>'登録'!E3&amp;"子"</f>
        <v>子</v>
      </c>
      <c r="E3" s="108"/>
      <c r="H3" s="43" t="s">
        <v>24</v>
      </c>
      <c r="I3" s="39"/>
      <c r="J3" s="39"/>
      <c r="N3" s="91"/>
    </row>
    <row r="5" spans="5:12" ht="13.5">
      <c r="E5" s="44" t="s">
        <v>1</v>
      </c>
      <c r="F5" s="109">
        <f>'登録'!B3</f>
        <v>0</v>
      </c>
      <c r="G5" s="109"/>
      <c r="H5" s="44"/>
      <c r="I5" s="32"/>
      <c r="J5" s="32"/>
      <c r="K5" s="32"/>
      <c r="L5" s="32"/>
    </row>
    <row r="6" spans="5:12" ht="14.25" customHeight="1">
      <c r="E6" s="44" t="s">
        <v>25</v>
      </c>
      <c r="F6" s="113">
        <f>'登録'!H3</f>
        <v>0</v>
      </c>
      <c r="G6" s="113"/>
      <c r="H6" s="113"/>
      <c r="I6" s="113"/>
      <c r="J6" s="113"/>
      <c r="K6" s="32"/>
      <c r="L6" s="32"/>
    </row>
    <row r="7" spans="5:12" ht="13.5">
      <c r="E7" s="44" t="s">
        <v>26</v>
      </c>
      <c r="F7" s="121">
        <f>'登録'!N3</f>
        <v>0</v>
      </c>
      <c r="G7" s="122"/>
      <c r="H7" s="122"/>
      <c r="I7" s="32"/>
      <c r="J7" s="32"/>
      <c r="K7" s="32"/>
      <c r="L7" s="32"/>
    </row>
    <row r="8" spans="5:12" ht="13.5">
      <c r="E8" s="44" t="s">
        <v>27</v>
      </c>
      <c r="F8" s="123">
        <f>'登録'!P3</f>
        <v>0</v>
      </c>
      <c r="G8" s="124"/>
      <c r="H8" s="124"/>
      <c r="I8" s="32"/>
      <c r="J8" s="32"/>
      <c r="K8" s="32"/>
      <c r="L8" s="32"/>
    </row>
    <row r="9" spans="5:12" ht="13.5">
      <c r="E9" s="46"/>
      <c r="F9" s="112"/>
      <c r="G9" s="112"/>
      <c r="H9" s="44"/>
      <c r="I9" s="44"/>
      <c r="J9" s="44"/>
      <c r="K9" s="44"/>
      <c r="L9" s="44"/>
    </row>
    <row r="10" spans="5:13" ht="13.5">
      <c r="E10" s="44" t="s">
        <v>28</v>
      </c>
      <c r="F10" s="100">
        <f>'登録'!B6</f>
        <v>0</v>
      </c>
      <c r="G10" s="100"/>
      <c r="H10" s="44" t="s">
        <v>29</v>
      </c>
      <c r="I10" s="44"/>
      <c r="J10" s="44"/>
      <c r="K10" s="44"/>
      <c r="L10" s="44"/>
      <c r="M10" s="39"/>
    </row>
    <row r="11" spans="5:13" ht="13.5">
      <c r="E11" s="44" t="s">
        <v>30</v>
      </c>
      <c r="F11" s="101"/>
      <c r="G11" s="101"/>
      <c r="H11" s="44" t="s">
        <v>29</v>
      </c>
      <c r="I11" s="44"/>
      <c r="J11" s="44"/>
      <c r="K11" s="44"/>
      <c r="L11" s="44"/>
      <c r="M11" s="39"/>
    </row>
    <row r="12" spans="5:12" ht="13.5">
      <c r="E12" s="141" t="s">
        <v>363</v>
      </c>
      <c r="F12" s="101"/>
      <c r="G12" s="101"/>
      <c r="H12" s="32"/>
      <c r="I12" s="32"/>
      <c r="J12" s="32"/>
      <c r="K12" s="32"/>
      <c r="L12" s="32"/>
    </row>
    <row r="13" spans="5:12" ht="13.5">
      <c r="E13" s="142" t="s">
        <v>376</v>
      </c>
      <c r="F13" s="109">
        <f>'登録'!I6</f>
        <v>0</v>
      </c>
      <c r="G13" s="109"/>
      <c r="H13" s="32"/>
      <c r="I13" s="32"/>
      <c r="J13" s="32"/>
      <c r="K13" s="32"/>
      <c r="L13" s="32"/>
    </row>
    <row r="14" spans="4:13" ht="13.5">
      <c r="D14" s="32"/>
      <c r="E14" s="32"/>
      <c r="F14" s="32"/>
      <c r="G14" s="32"/>
      <c r="H14" s="32"/>
      <c r="I14" s="32"/>
      <c r="J14" s="32"/>
      <c r="K14" s="32"/>
      <c r="L14" s="32"/>
      <c r="M14" s="32"/>
    </row>
    <row r="15" spans="1:13" ht="26.25" customHeight="1">
      <c r="A15" s="47" t="s">
        <v>51</v>
      </c>
      <c r="B15" s="48" t="s">
        <v>32</v>
      </c>
      <c r="D15" s="34" t="s">
        <v>13</v>
      </c>
      <c r="E15" s="103" t="s">
        <v>52</v>
      </c>
      <c r="F15" s="104"/>
      <c r="G15" s="105" t="s">
        <v>16</v>
      </c>
      <c r="H15" s="106"/>
      <c r="I15" s="49" t="s">
        <v>34</v>
      </c>
      <c r="J15" s="63" t="s">
        <v>57</v>
      </c>
      <c r="K15" s="64" t="s">
        <v>58</v>
      </c>
      <c r="L15" s="52" t="s">
        <v>20</v>
      </c>
      <c r="M15" s="53" t="s">
        <v>37</v>
      </c>
    </row>
    <row r="16" spans="1:13" ht="16.5" customHeight="1">
      <c r="A16" s="39" t="str">
        <f>'登録'!A9&amp;" "&amp;'登録'!B9&amp;'登録'!C9</f>
        <v>1 </v>
      </c>
      <c r="B16" s="31"/>
      <c r="C16" s="39"/>
      <c r="D16" s="34">
        <v>1</v>
      </c>
      <c r="E16" s="34">
        <f>IF(B16&gt;0,VLOOKUP($B$16,'登録'!$A$9:$AL$115,2),"")</f>
      </c>
      <c r="F16" s="34">
        <f>IF(B16&gt;0,VLOOKUP($B$16,'登録'!$A$9:$AL$115,3),"")</f>
      </c>
      <c r="G16" s="96">
        <f>IF(B16&gt;0,VLOOKUP($B$16,'登録'!$A$9:$AL$115,4),"")</f>
      </c>
      <c r="H16" s="97"/>
      <c r="I16" s="26"/>
      <c r="J16" s="26"/>
      <c r="K16" s="26"/>
      <c r="L16" s="34">
        <f>IF(B16&gt;0,VLOOKUP($B$16,'登録'!$A$9:$AL$115,9),"")</f>
      </c>
      <c r="M16" s="34">
        <f>IF(B16&gt;0,VLOOKUP(B16,'登録'!$A$9:$AL$115,6)&amp;"/"&amp;VLOOKUP(B16,'登録'!$A$9:$AL$115,7)&amp;"/"&amp;VLOOKUP(B16,'登録'!$A$9:$AL$115,8),"")</f>
      </c>
    </row>
    <row r="17" spans="1:13" ht="16.5" customHeight="1">
      <c r="A17" s="39" t="str">
        <f>'登録'!A10&amp;" "&amp;'登録'!B10&amp;'登録'!C10</f>
        <v>2 </v>
      </c>
      <c r="B17" s="31"/>
      <c r="C17" s="39"/>
      <c r="D17" s="34">
        <v>2</v>
      </c>
      <c r="E17" s="35">
        <f>IF(B17&gt;0,VLOOKUP($B$17,'登録'!$A$9:$AL$115,2),"")</f>
      </c>
      <c r="F17" s="34">
        <f>IF(B17&gt;0,VLOOKUP($B$17,'登録'!$A$9:$AL$115,3),"")</f>
      </c>
      <c r="G17" s="96">
        <f>IF(B17&gt;0,VLOOKUP($B$17,'登録'!$A$9:$AL$115,4),"")</f>
      </c>
      <c r="H17" s="97"/>
      <c r="I17" s="26"/>
      <c r="J17" s="26"/>
      <c r="K17" s="26"/>
      <c r="L17" s="34">
        <f>IF(B17&gt;0,VLOOKUP($B$17,'登録'!$A$9:$AL$115,9),"")</f>
      </c>
      <c r="M17" s="34">
        <f>IF(B17&gt;0,VLOOKUP(B17,'登録'!$A$9:$AL$115,6)&amp;"/"&amp;VLOOKUP(B17,'登録'!$A$9:$AL$115,7)&amp;"/"&amp;VLOOKUP(B17,'登録'!$A$9:$AL$115,8),"")</f>
      </c>
    </row>
    <row r="18" spans="1:13" ht="16.5" customHeight="1">
      <c r="A18" s="39" t="str">
        <f>'登録'!A11&amp;" "&amp;'登録'!B11&amp;'登録'!C11</f>
        <v>3 </v>
      </c>
      <c r="B18" s="31"/>
      <c r="C18" s="39"/>
      <c r="D18" s="34">
        <v>3</v>
      </c>
      <c r="E18" s="35">
        <f>IF(B18&gt;0,VLOOKUP($B$18,'登録'!$A$9:$AL$115,2),"")</f>
      </c>
      <c r="F18" s="34">
        <f>IF(B18&gt;0,VLOOKUP($B$18,'登録'!$A$9:$AL$115,3),"")</f>
      </c>
      <c r="G18" s="92">
        <f>IF(B18&gt;0,VLOOKUP($B$18,'登録'!$A$9:$AL$115,4),"")</f>
      </c>
      <c r="H18" s="93"/>
      <c r="I18" s="26"/>
      <c r="J18" s="26"/>
      <c r="K18" s="26"/>
      <c r="L18" s="34">
        <f>IF(B18&gt;0,VLOOKUP($B$18,'登録'!$A$9:$AL$115,9),"")</f>
      </c>
      <c r="M18" s="34">
        <f>IF(B18&gt;0,VLOOKUP(B18,'登録'!$A$9:$AL$115,6)&amp;"/"&amp;VLOOKUP(B18,'登録'!$A$9:$AL$115,7)&amp;"/"&amp;VLOOKUP(B18,'登録'!$A$9:$AL$115,8),"")</f>
      </c>
    </row>
    <row r="19" spans="1:13" ht="16.5" customHeight="1">
      <c r="A19" s="39" t="str">
        <f>'登録'!A12&amp;" "&amp;'登録'!B12&amp;'登録'!C12</f>
        <v>4 </v>
      </c>
      <c r="B19" s="31"/>
      <c r="C19" s="39"/>
      <c r="D19" s="34">
        <v>4</v>
      </c>
      <c r="E19" s="34">
        <f>IF(B19&gt;0,VLOOKUP($B$19,'登録'!$A$9:$AL$115,2),"")</f>
      </c>
      <c r="F19" s="34">
        <f>IF(B19&gt;0,VLOOKUP($B$19,'登録'!$A$9:$AL$115,3),"")</f>
      </c>
      <c r="G19" s="92">
        <f>IF(B19&gt;0,VLOOKUP($B$19,'登録'!$A$9:$AL$115,4),"")</f>
      </c>
      <c r="H19" s="93"/>
      <c r="I19" s="26"/>
      <c r="J19" s="26"/>
      <c r="K19" s="26"/>
      <c r="L19" s="34">
        <f>IF(B19&gt;0,VLOOKUP($B$19,'登録'!$A$9:$AL$115,9),"")</f>
      </c>
      <c r="M19" s="34">
        <f>IF(B19&gt;0,VLOOKUP(B19,'登録'!$A$9:$AL$115,6)&amp;"/"&amp;VLOOKUP(B19,'登録'!$A$9:$AL$115,7)&amp;"/"&amp;VLOOKUP(B19,'登録'!$A$9:$AL$115,8),"")</f>
      </c>
    </row>
    <row r="20" spans="1:13" ht="16.5" customHeight="1">
      <c r="A20" s="39" t="str">
        <f>'登録'!A13&amp;" "&amp;'登録'!B13&amp;'登録'!C13</f>
        <v>5 </v>
      </c>
      <c r="B20" s="31"/>
      <c r="C20" s="39"/>
      <c r="D20" s="34">
        <v>5</v>
      </c>
      <c r="E20" s="34">
        <f>IF(B20&gt;0,VLOOKUP($B$20,'登録'!$A$9:$AL$115,2),"")</f>
      </c>
      <c r="F20" s="34">
        <f>IF(B20&gt;0,VLOOKUP($B$20,'登録'!$A$9:$AL$115,3),"")</f>
      </c>
      <c r="G20" s="92">
        <f>IF(B20&gt;0,VLOOKUP($B$20,'登録'!$A$9:$AL$115,4),"")</f>
      </c>
      <c r="H20" s="93"/>
      <c r="I20" s="26"/>
      <c r="J20" s="26"/>
      <c r="K20" s="26"/>
      <c r="L20" s="34">
        <f>IF(B20&gt;0,VLOOKUP($B$20,'登録'!$A$9:$AL$115,9),"")</f>
      </c>
      <c r="M20" s="34">
        <f>IF(B20&gt;0,VLOOKUP(B20,'登録'!$A$9:$AL$115,6)&amp;"/"&amp;VLOOKUP(B20,'登録'!$A$9:$AL$115,7)&amp;"/"&amp;VLOOKUP(B20,'登録'!$A$9:$AL$115,8),"")</f>
      </c>
    </row>
    <row r="21" spans="1:13" ht="16.5" customHeight="1">
      <c r="A21" s="39" t="str">
        <f>'登録'!A14&amp;" "&amp;'登録'!B14&amp;'登録'!C14</f>
        <v>6 </v>
      </c>
      <c r="B21" s="31"/>
      <c r="C21" s="39"/>
      <c r="D21" s="34">
        <v>6</v>
      </c>
      <c r="E21" s="34">
        <f>IF(B21&gt;0,VLOOKUP($B$21,'登録'!$A$9:$AL$115,2),"")</f>
      </c>
      <c r="F21" s="34">
        <f>IF(B21&gt;0,VLOOKUP($B$21,'登録'!$A$9:$AL$115,3),"")</f>
      </c>
      <c r="G21" s="92">
        <f>IF(B21&gt;0,VLOOKUP($B$21,'登録'!$A$9:$AL$115,4),"")</f>
      </c>
      <c r="H21" s="93"/>
      <c r="I21" s="26"/>
      <c r="J21" s="26"/>
      <c r="K21" s="26"/>
      <c r="L21" s="34">
        <f>IF(B21&gt;0,VLOOKUP($B$21,'登録'!$A$9:$AL$115,9),"")</f>
      </c>
      <c r="M21" s="34">
        <f>IF(B21&gt;0,VLOOKUP(B21,'登録'!$A$9:$AL$115,6)&amp;"/"&amp;VLOOKUP(B21,'登録'!$A$9:$AL$115,7)&amp;"/"&amp;VLOOKUP(B21,'登録'!$A$9:$AL$115,8),"")</f>
      </c>
    </row>
    <row r="22" spans="1:13" ht="16.5" customHeight="1">
      <c r="A22" s="39" t="str">
        <f>'登録'!A15&amp;" "&amp;'登録'!B15&amp;'登録'!C15</f>
        <v>7 </v>
      </c>
      <c r="B22" s="31"/>
      <c r="C22" s="39"/>
      <c r="D22" s="34">
        <v>7</v>
      </c>
      <c r="E22" s="34">
        <f>IF(B22&gt;0,VLOOKUP($B$22,'登録'!$A$9:$AL$115,2),"")</f>
      </c>
      <c r="F22" s="34">
        <f>IF(B22&gt;0,VLOOKUP($B$22,'登録'!$A$9:$AL$115,3),"")</f>
      </c>
      <c r="G22" s="92">
        <f>IF(B22&gt;0,VLOOKUP($B$22,'登録'!$A$9:$AL$115,4),"")</f>
      </c>
      <c r="H22" s="93"/>
      <c r="I22" s="26"/>
      <c r="J22" s="26"/>
      <c r="K22" s="26"/>
      <c r="L22" s="34">
        <f>IF(B22&gt;0,VLOOKUP($B$22,'登録'!$A$9:$AL$115,9),"")</f>
      </c>
      <c r="M22" s="34">
        <f>IF(B22&gt;0,VLOOKUP(B22,'登録'!$A$9:$AL$115,6)&amp;"/"&amp;VLOOKUP(B22,'登録'!$A$9:$AL$115,7)&amp;"/"&amp;VLOOKUP(B22,'登録'!$A$9:$AL$115,8),"")</f>
      </c>
    </row>
    <row r="23" spans="1:13" ht="16.5" customHeight="1">
      <c r="A23" s="39" t="str">
        <f>'登録'!A16&amp;" "&amp;'登録'!B16&amp;'登録'!C16</f>
        <v>8 </v>
      </c>
      <c r="B23" s="31"/>
      <c r="C23" s="39"/>
      <c r="D23" s="34">
        <v>8</v>
      </c>
      <c r="E23" s="34">
        <f>IF(B23&gt;0,VLOOKUP($B$23,'登録'!$A$9:$AL$115,2),"")</f>
      </c>
      <c r="F23" s="34">
        <f>IF(B23&gt;0,VLOOKUP($B$23,'登録'!$A$9:$AL$115,3),"")</f>
      </c>
      <c r="G23" s="92">
        <f>IF(B23&gt;0,VLOOKUP($B$23,'登録'!$A$9:$AL$115,4),"")</f>
      </c>
      <c r="H23" s="93"/>
      <c r="I23" s="26"/>
      <c r="J23" s="26"/>
      <c r="K23" s="26"/>
      <c r="L23" s="34">
        <f>IF(B23&gt;0,VLOOKUP($B$23,'登録'!$A$9:$AL$115,9),"")</f>
      </c>
      <c r="M23" s="34">
        <f>IF(B23&gt;0,VLOOKUP(B23,'登録'!$A$9:$AL$115,6)&amp;"/"&amp;VLOOKUP(B23,'登録'!$A$9:$AL$115,7)&amp;"/"&amp;VLOOKUP(B23,'登録'!$A$9:$AL$115,8),"")</f>
      </c>
    </row>
    <row r="24" spans="1:13" ht="16.5" customHeight="1">
      <c r="A24" s="39" t="str">
        <f>'登録'!A17&amp;" "&amp;'登録'!B17&amp;'登録'!C17</f>
        <v>9 </v>
      </c>
      <c r="B24" s="31"/>
      <c r="C24" s="39"/>
      <c r="D24" s="34">
        <v>9</v>
      </c>
      <c r="E24" s="34">
        <f>IF(B24&gt;0,VLOOKUP($B$24,'登録'!$A$9:$AL$115,2),"")</f>
      </c>
      <c r="F24" s="34">
        <f>IF(B24&gt;0,VLOOKUP($B$24,'登録'!$A$9:$AL$115,3),"")</f>
      </c>
      <c r="G24" s="92">
        <f>IF(B24&gt;0,VLOOKUP($B$24,'登録'!$A$9:$AL$115,4),"")</f>
      </c>
      <c r="H24" s="93"/>
      <c r="I24" s="26"/>
      <c r="J24" s="26"/>
      <c r="K24" s="26"/>
      <c r="L24" s="34">
        <f>IF(B24&gt;0,VLOOKUP($B$24,'登録'!$A$9:$AL$115,9),"")</f>
      </c>
      <c r="M24" s="34">
        <f>IF(B24&gt;0,VLOOKUP(B24,'登録'!$A$9:$AL$115,6)&amp;"/"&amp;VLOOKUP(B24,'登録'!$A$9:$AL$115,7)&amp;"/"&amp;VLOOKUP(B24,'登録'!$A$9:$AL$115,8),"")</f>
      </c>
    </row>
    <row r="25" spans="1:13" ht="16.5" customHeight="1">
      <c r="A25" s="39" t="str">
        <f>'登録'!A18&amp;" "&amp;'登録'!B18&amp;'登録'!C18</f>
        <v>10 </v>
      </c>
      <c r="B25" s="31"/>
      <c r="C25" s="39"/>
      <c r="D25" s="34">
        <v>10</v>
      </c>
      <c r="E25" s="34">
        <f>IF(B25&gt;0,VLOOKUP($B$25,'登録'!$A$9:$AL$115,2),"")</f>
      </c>
      <c r="F25" s="34">
        <f>IF(B25&gt;0,VLOOKUP($B$25,'登録'!$A$9:$AL$115,3),"")</f>
      </c>
      <c r="G25" s="92">
        <f>IF(B25&gt;0,VLOOKUP($B$25,'登録'!$A$9:$AL$115,4),"")</f>
      </c>
      <c r="H25" s="93"/>
      <c r="I25" s="26"/>
      <c r="J25" s="26"/>
      <c r="K25" s="26"/>
      <c r="L25" s="34">
        <f>IF(B25&gt;0,VLOOKUP($B$25,'登録'!$A$9:$AL$115,9),"")</f>
      </c>
      <c r="M25" s="34">
        <f>IF(B25&gt;0,VLOOKUP(B25,'登録'!$A$9:$AL$115,6)&amp;"/"&amp;VLOOKUP(B25,'登録'!$A$9:$AL$115,7)&amp;"/"&amp;VLOOKUP(B25,'登録'!$A$9:$AL$115,8),"")</f>
      </c>
    </row>
    <row r="26" spans="1:13" ht="16.5" customHeight="1">
      <c r="A26" s="39" t="str">
        <f>'登録'!A19&amp;" "&amp;'登録'!B19&amp;'登録'!C19</f>
        <v>11 </v>
      </c>
      <c r="B26" s="31"/>
      <c r="C26" s="39"/>
      <c r="D26" s="34">
        <v>11</v>
      </c>
      <c r="E26" s="34">
        <f>IF(B26&gt;0,VLOOKUP($B$26,'登録'!$A$9:$AL$115,2),"")</f>
      </c>
      <c r="F26" s="34">
        <f>IF(B26&gt;0,VLOOKUP($B$26,'登録'!$A$9:$AL$115,3),"")</f>
      </c>
      <c r="G26" s="92">
        <f>IF(B26&gt;0,VLOOKUP($B$26,'登録'!$A$9:$AL$115,4),"")</f>
      </c>
      <c r="H26" s="93"/>
      <c r="I26" s="26"/>
      <c r="J26" s="26"/>
      <c r="K26" s="26"/>
      <c r="L26" s="34">
        <f>IF(B26&gt;0,VLOOKUP($B$26,'登録'!$A$9:$AL$115,9),"")</f>
      </c>
      <c r="M26" s="34">
        <f>IF(B26&gt;0,VLOOKUP(B26,'登録'!$A$9:$AL$115,6)&amp;"/"&amp;VLOOKUP(B26,'登録'!$A$9:$AL$115,7)&amp;"/"&amp;VLOOKUP(B26,'登録'!$A$9:$AL$115,8),"")</f>
      </c>
    </row>
    <row r="27" spans="1:13" ht="16.5" customHeight="1">
      <c r="A27" s="39" t="str">
        <f>'登録'!A20&amp;" "&amp;'登録'!B20&amp;'登録'!C20</f>
        <v>12 </v>
      </c>
      <c r="B27" s="31"/>
      <c r="C27" s="39"/>
      <c r="D27" s="34">
        <v>12</v>
      </c>
      <c r="E27" s="34">
        <f>IF(B27&gt;0,VLOOKUP($B$27,'登録'!$A$9:$AL$115,2),"")</f>
      </c>
      <c r="F27" s="34">
        <f>IF(B27&gt;0,VLOOKUP($B$27,'登録'!$A$9:$AL$115,3),"")</f>
      </c>
      <c r="G27" s="92">
        <f>IF(B27&gt;0,VLOOKUP($B$27,'登録'!$A$9:$AL$115,4),"")</f>
      </c>
      <c r="H27" s="93"/>
      <c r="I27" s="26"/>
      <c r="J27" s="26"/>
      <c r="K27" s="26"/>
      <c r="L27" s="34">
        <f>IF(B27&gt;0,VLOOKUP($B$27,'登録'!$A$9:$AL$115,9),"")</f>
      </c>
      <c r="M27" s="34">
        <f>IF(B27&gt;0,VLOOKUP(B27,'登録'!$A$9:$AL$115,6)&amp;"/"&amp;VLOOKUP(B27,'登録'!$A$9:$AL$115,7)&amp;"/"&amp;VLOOKUP(B27,'登録'!$A$9:$AL$115,8),"")</f>
      </c>
    </row>
    <row r="28" spans="1:13" ht="16.5" customHeight="1">
      <c r="A28" s="39" t="str">
        <f>'登録'!A21&amp;" "&amp;'登録'!B21&amp;'登録'!C21</f>
        <v>13 </v>
      </c>
      <c r="B28" s="31"/>
      <c r="C28" s="39"/>
      <c r="D28" s="34">
        <v>13</v>
      </c>
      <c r="E28" s="34">
        <f>IF(B28&gt;0,VLOOKUP($B$28,'登録'!$A$9:$AL$115,2),"")</f>
      </c>
      <c r="F28" s="34">
        <f>IF(B28&gt;0,VLOOKUP($B$28,'登録'!$A$9:$AL$115,3),"")</f>
      </c>
      <c r="G28" s="92">
        <f>IF(B28&gt;0,VLOOKUP($B$28,'登録'!$A$9:$AL$115,4),"")</f>
      </c>
      <c r="H28" s="93"/>
      <c r="I28" s="26"/>
      <c r="J28" s="26"/>
      <c r="K28" s="26"/>
      <c r="L28" s="34">
        <f>IF(B28&gt;0,VLOOKUP($B$28,'登録'!$A$9:$AL$115,9),"")</f>
      </c>
      <c r="M28" s="34">
        <f>IF(B28&gt;0,VLOOKUP(B28,'登録'!$A$9:$AL$115,6)&amp;"/"&amp;VLOOKUP(B28,'登録'!$A$9:$AL$115,7)&amp;"/"&amp;VLOOKUP(B28,'登録'!$A$9:$AL$115,8),"")</f>
      </c>
    </row>
    <row r="29" spans="1:13" ht="16.5" customHeight="1">
      <c r="A29" s="39" t="str">
        <f>'登録'!A22&amp;" "&amp;'登録'!B22&amp;'登録'!C22</f>
        <v>14 </v>
      </c>
      <c r="B29" s="31"/>
      <c r="C29" s="39"/>
      <c r="D29" s="34">
        <v>14</v>
      </c>
      <c r="E29" s="34">
        <f>IF(B29&gt;0,VLOOKUP($B$29,'登録'!$A$9:$AL$115,2),"")</f>
      </c>
      <c r="F29" s="34">
        <f>IF(B29&gt;0,VLOOKUP($B$29,'登録'!$A$9:$AL$115,3),"")</f>
      </c>
      <c r="G29" s="92">
        <f>IF(B29&gt;0,VLOOKUP($B$29,'登録'!$A$9:$AL$115,4),"")</f>
      </c>
      <c r="H29" s="93"/>
      <c r="I29" s="26"/>
      <c r="J29" s="26"/>
      <c r="K29" s="26"/>
      <c r="L29" s="34">
        <f>IF(B29&gt;0,VLOOKUP($B$29,'登録'!$A$9:$AL$115,9),"")</f>
      </c>
      <c r="M29" s="34">
        <f>IF(B29&gt;0,VLOOKUP(B29,'登録'!$A$9:$AL$115,6)&amp;"/"&amp;VLOOKUP(B29,'登録'!$A$9:$AL$115,7)&amp;"/"&amp;VLOOKUP(B29,'登録'!$A$9:$AL$115,8),"")</f>
      </c>
    </row>
    <row r="30" spans="1:13" ht="16.5" customHeight="1">
      <c r="A30" s="39" t="str">
        <f>'登録'!A23&amp;" "&amp;'登録'!B23&amp;'登録'!C23</f>
        <v>15 </v>
      </c>
      <c r="B30" s="31"/>
      <c r="C30" s="39"/>
      <c r="D30" s="34">
        <v>15</v>
      </c>
      <c r="E30" s="34">
        <f>IF(B30&gt;0,VLOOKUP($B$30,'登録'!$A$9:$AL$115,2),"")</f>
      </c>
      <c r="F30" s="34">
        <f>IF(B30&gt;0,VLOOKUP($B$30,'登録'!$A$9:$AL$115,3),"")</f>
      </c>
      <c r="G30" s="92">
        <f>IF(B30&gt;0,VLOOKUP($B$30,'登録'!$A$9:$AL$115,4),"")</f>
      </c>
      <c r="H30" s="93"/>
      <c r="I30" s="26"/>
      <c r="J30" s="26"/>
      <c r="K30" s="26"/>
      <c r="L30" s="34">
        <f>IF(B30&gt;0,VLOOKUP($B$30,'登録'!$A$9:$AL$115,9),"")</f>
      </c>
      <c r="M30" s="34">
        <f>IF(B30&gt;0,VLOOKUP(B30,'登録'!$A$9:$AL$115,6)&amp;"/"&amp;VLOOKUP(B30,'登録'!$A$9:$AL$115,7)&amp;"/"&amp;VLOOKUP(B30,'登録'!$A$9:$AL$115,8),"")</f>
      </c>
    </row>
    <row r="31" spans="1:13" ht="16.5" customHeight="1">
      <c r="A31" s="39" t="str">
        <f>'登録'!A24&amp;" "&amp;'登録'!B24&amp;'登録'!C24</f>
        <v>16 </v>
      </c>
      <c r="B31" s="31"/>
      <c r="C31" s="39"/>
      <c r="D31" s="34">
        <v>16</v>
      </c>
      <c r="E31" s="34">
        <f>IF(B31&gt;0,VLOOKUP($B$31,'登録'!$A$9:$AL$115,2),"")</f>
      </c>
      <c r="F31" s="34">
        <f>IF(B31&gt;0,VLOOKUP($B$31,'登録'!$A$9:$AL$115,3),"")</f>
      </c>
      <c r="G31" s="92">
        <f>IF(B31&gt;0,VLOOKUP($B$31,'登録'!$A$9:$AL$115,4),"")</f>
      </c>
      <c r="H31" s="93"/>
      <c r="I31" s="26"/>
      <c r="J31" s="26"/>
      <c r="K31" s="26"/>
      <c r="L31" s="34">
        <f>IF(B31&gt;0,VLOOKUP($B$31,'登録'!$A$9:$AL$115,9),"")</f>
      </c>
      <c r="M31" s="34">
        <f>IF(B31&gt;0,VLOOKUP(B31,'登録'!$A$9:$AL$115,6)&amp;"/"&amp;VLOOKUP(B31,'登録'!$A$9:$AL$115,7)&amp;"/"&amp;VLOOKUP(B31,'登録'!$A$9:$AL$115,8),"")</f>
      </c>
    </row>
    <row r="32" spans="1:13" ht="13.5">
      <c r="A32" s="39" t="str">
        <f>'登録'!A25&amp;" "&amp;'登録'!B25&amp;'登録'!C25</f>
        <v>17 </v>
      </c>
      <c r="D32" s="32"/>
      <c r="E32" s="32"/>
      <c r="F32" s="32"/>
      <c r="G32" s="32"/>
      <c r="H32" s="32"/>
      <c r="I32" s="32"/>
      <c r="J32" s="32"/>
      <c r="K32" s="32"/>
      <c r="L32" s="32"/>
      <c r="M32" s="32"/>
    </row>
    <row r="33" spans="1:13" ht="23.25" customHeight="1">
      <c r="A33" s="39" t="str">
        <f>'登録'!A26&amp;" "&amp;'登録'!B26&amp;'登録'!C26</f>
        <v>18 </v>
      </c>
      <c r="D33" s="32"/>
      <c r="E33" s="94" t="s">
        <v>39</v>
      </c>
      <c r="F33" s="95"/>
      <c r="G33" s="55" t="str">
        <f>COUNTA(B16:B31)&amp;"名"</f>
        <v>0名</v>
      </c>
      <c r="H33" s="32"/>
      <c r="I33" s="32"/>
      <c r="J33" s="32"/>
      <c r="K33" s="32"/>
      <c r="L33" s="32"/>
      <c r="M33" s="32"/>
    </row>
    <row r="34" spans="1:13" ht="15" customHeight="1">
      <c r="A34" s="39" t="str">
        <f>'登録'!A27&amp;" "&amp;'登録'!B27&amp;'登録'!C27</f>
        <v>19 </v>
      </c>
      <c r="D34" s="32"/>
      <c r="J34" s="32"/>
      <c r="K34" s="32"/>
      <c r="L34" s="32"/>
      <c r="M34" s="32"/>
    </row>
    <row r="35" spans="1:13" ht="15" customHeight="1">
      <c r="A35" s="39" t="str">
        <f>'登録'!A28&amp;" "&amp;'登録'!B28&amp;'登録'!C28</f>
        <v>20 </v>
      </c>
      <c r="D35" s="32"/>
      <c r="E35" s="44" t="s">
        <v>40</v>
      </c>
      <c r="F35" s="44"/>
      <c r="G35" s="44"/>
      <c r="H35" s="44" t="s">
        <v>41</v>
      </c>
      <c r="I35" s="44"/>
      <c r="J35" s="44"/>
      <c r="K35" s="44"/>
      <c r="L35" s="44"/>
      <c r="M35" s="44"/>
    </row>
    <row r="36" spans="1:13" ht="15" customHeight="1">
      <c r="A36" s="39" t="str">
        <f>'登録'!A29&amp;" "&amp;'登録'!B29&amp;'登録'!C29</f>
        <v>21 </v>
      </c>
      <c r="D36" s="32"/>
      <c r="E36" s="44"/>
      <c r="F36" s="44"/>
      <c r="G36" s="44"/>
      <c r="H36" s="44"/>
      <c r="I36" s="44"/>
      <c r="J36" s="44"/>
      <c r="K36" s="44"/>
      <c r="L36" s="44"/>
      <c r="M36" s="44"/>
    </row>
    <row r="37" spans="1:13" ht="15" customHeight="1">
      <c r="A37" s="39" t="str">
        <f>'登録'!A30&amp;" "&amp;'登録'!B30&amp;'登録'!C30</f>
        <v>22 </v>
      </c>
      <c r="D37" s="32"/>
      <c r="E37" s="44" t="s">
        <v>42</v>
      </c>
      <c r="F37" s="44"/>
      <c r="G37" s="44"/>
      <c r="H37" s="44"/>
      <c r="I37" s="44"/>
      <c r="J37" s="44"/>
      <c r="K37" s="44"/>
      <c r="L37" s="44"/>
      <c r="M37" s="44"/>
    </row>
    <row r="38" spans="1:13" ht="13.5">
      <c r="A38" s="39" t="str">
        <f>'登録'!A31&amp;" "&amp;'登録'!B31&amp;'登録'!C31</f>
        <v>23 </v>
      </c>
      <c r="D38" s="32"/>
      <c r="E38" s="44"/>
      <c r="F38" s="44"/>
      <c r="G38" s="44"/>
      <c r="H38" s="44" t="s">
        <v>43</v>
      </c>
      <c r="I38" s="44"/>
      <c r="J38" s="44"/>
      <c r="K38" s="44"/>
      <c r="L38" s="44"/>
      <c r="M38" s="44"/>
    </row>
    <row r="39" spans="1:13" ht="13.5">
      <c r="A39" s="39" t="str">
        <f>'登録'!A32&amp;" "&amp;'登録'!B32&amp;'登録'!C32</f>
        <v>24 </v>
      </c>
      <c r="D39" s="32"/>
      <c r="E39" s="44" t="s">
        <v>44</v>
      </c>
      <c r="F39" s="44"/>
      <c r="G39" s="44"/>
      <c r="H39" s="44"/>
      <c r="I39" s="44"/>
      <c r="J39" s="44"/>
      <c r="K39" s="44"/>
      <c r="L39" s="44"/>
      <c r="M39" s="44"/>
    </row>
    <row r="40" spans="1:13" ht="13.5">
      <c r="A40" s="39" t="str">
        <f>'登録'!A33&amp;" "&amp;'登録'!B33&amp;'登録'!C33</f>
        <v>25 </v>
      </c>
      <c r="D40" s="32"/>
      <c r="E40" s="32"/>
      <c r="F40" s="32"/>
      <c r="G40" s="32"/>
      <c r="H40" s="32"/>
      <c r="I40" s="32"/>
      <c r="J40" s="32"/>
      <c r="K40" s="32"/>
      <c r="L40" s="32"/>
      <c r="M40" s="32"/>
    </row>
    <row r="41" spans="1:13" ht="13.5">
      <c r="A41" s="39" t="str">
        <f>'登録'!A34&amp;" "&amp;'登録'!B34&amp;'登録'!C34</f>
        <v>26 </v>
      </c>
      <c r="D41" s="32"/>
      <c r="E41" s="32"/>
      <c r="F41" s="32" t="s">
        <v>367</v>
      </c>
      <c r="G41" s="32" t="s">
        <v>45</v>
      </c>
      <c r="H41" s="32" t="s">
        <v>46</v>
      </c>
      <c r="I41" s="32" t="s">
        <v>47</v>
      </c>
      <c r="J41" s="32"/>
      <c r="K41" s="32"/>
      <c r="L41" s="32"/>
      <c r="M41" s="32"/>
    </row>
    <row r="42" spans="1:13" ht="13.5">
      <c r="A42" s="39" t="str">
        <f>'登録'!A35&amp;" "&amp;'登録'!B35&amp;'登録'!C35</f>
        <v>27 </v>
      </c>
      <c r="D42" s="32"/>
      <c r="E42" s="32"/>
      <c r="F42" s="32"/>
      <c r="G42" s="32"/>
      <c r="H42" s="32"/>
      <c r="I42" s="32"/>
      <c r="J42" s="32"/>
      <c r="K42" s="32"/>
      <c r="L42" s="32"/>
      <c r="M42" s="32"/>
    </row>
    <row r="43" spans="1:13" ht="14.25">
      <c r="A43" s="39" t="str">
        <f>'登録'!A36&amp;" "&amp;'登録'!B36&amp;'登録'!C36</f>
        <v>28 </v>
      </c>
      <c r="D43" s="32"/>
      <c r="E43" s="44"/>
      <c r="F43" s="45" t="s">
        <v>48</v>
      </c>
      <c r="G43" s="98">
        <f>'登録'!R3</f>
        <v>0</v>
      </c>
      <c r="H43" s="99"/>
      <c r="I43" s="99"/>
      <c r="J43" s="45" t="s">
        <v>49</v>
      </c>
      <c r="K43" s="45"/>
      <c r="L43" s="44"/>
      <c r="M43" s="32"/>
    </row>
    <row r="44" spans="1:13" ht="13.5">
      <c r="A44" s="39" t="str">
        <f>'登録'!A37&amp;" "&amp;'登録'!B37&amp;'登録'!C37</f>
        <v>29 </v>
      </c>
      <c r="D44" s="32"/>
      <c r="E44" s="44"/>
      <c r="F44" s="44"/>
      <c r="G44" s="44"/>
      <c r="H44" s="44"/>
      <c r="I44" s="44"/>
      <c r="J44" s="44"/>
      <c r="K44" s="44"/>
      <c r="L44" s="44"/>
      <c r="M44" s="32"/>
    </row>
    <row r="45" spans="1:13" ht="13.5">
      <c r="A45" s="39" t="str">
        <f>'登録'!A38&amp;" "&amp;'登録'!B38&amp;'登録'!C38</f>
        <v>30 </v>
      </c>
      <c r="D45" s="32"/>
      <c r="E45" s="44"/>
      <c r="F45" s="44"/>
      <c r="G45" s="44"/>
      <c r="H45" s="44"/>
      <c r="I45" s="44"/>
      <c r="J45" s="44"/>
      <c r="K45" s="44"/>
      <c r="L45" s="44"/>
      <c r="M45" s="32"/>
    </row>
    <row r="46" spans="1:13" ht="13.5">
      <c r="A46" s="39" t="str">
        <f>'登録'!A39&amp;" "&amp;'登録'!B39&amp;'登録'!C39</f>
        <v>31 </v>
      </c>
      <c r="D46" s="32"/>
      <c r="E46" s="44" t="s">
        <v>50</v>
      </c>
      <c r="F46" s="44"/>
      <c r="G46" s="44"/>
      <c r="H46" s="44"/>
      <c r="I46" s="44"/>
      <c r="J46" s="44"/>
      <c r="K46" s="44"/>
      <c r="L46" s="44"/>
      <c r="M46" s="32"/>
    </row>
    <row r="47" spans="1:13" ht="13.5">
      <c r="A47" s="39" t="str">
        <f>'登録'!A40&amp;" "&amp;'登録'!B40&amp;'登録'!C40</f>
        <v>32 </v>
      </c>
      <c r="D47" s="32"/>
      <c r="E47" s="32"/>
      <c r="F47" s="32"/>
      <c r="G47" s="32"/>
      <c r="H47" s="32"/>
      <c r="I47" s="32"/>
      <c r="J47" s="32"/>
      <c r="K47" s="32"/>
      <c r="L47" s="32"/>
      <c r="M47" s="32"/>
    </row>
    <row r="48" spans="1:13" ht="13.5">
      <c r="A48" s="39" t="str">
        <f>'登録'!A41&amp;" "&amp;'登録'!B41&amp;'登録'!C41</f>
        <v>33 </v>
      </c>
      <c r="D48" s="32"/>
      <c r="E48" s="32"/>
      <c r="F48" s="32"/>
      <c r="G48" s="32"/>
      <c r="H48" s="32"/>
      <c r="I48" s="32"/>
      <c r="J48" s="32"/>
      <c r="K48" s="32"/>
      <c r="L48" s="32"/>
      <c r="M48" s="32"/>
    </row>
    <row r="49" ht="13.5">
      <c r="A49" s="39" t="str">
        <f>'登録'!A42&amp;" "&amp;'登録'!B42&amp;'登録'!C42</f>
        <v>34 </v>
      </c>
    </row>
    <row r="50" ht="13.5">
      <c r="A50" s="39" t="str">
        <f>'登録'!A44&amp;" "&amp;'登録'!B44&amp;'登録'!C44</f>
        <v>36 </v>
      </c>
    </row>
    <row r="51" ht="13.5">
      <c r="A51" s="39" t="str">
        <f>'登録'!A45&amp;" "&amp;'登録'!B45&amp;'登録'!C45</f>
        <v>37 </v>
      </c>
    </row>
    <row r="52" ht="13.5">
      <c r="A52" s="39" t="str">
        <f>'登録'!A46&amp;" "&amp;'登録'!B46&amp;'登録'!C46</f>
        <v>38 </v>
      </c>
    </row>
    <row r="53" ht="13.5">
      <c r="A53" s="39" t="str">
        <f>'登録'!A47&amp;" "&amp;'登録'!B47&amp;'登録'!C47</f>
        <v>39 </v>
      </c>
    </row>
    <row r="54" ht="13.5">
      <c r="A54" s="39" t="str">
        <f>'登録'!A48&amp;" "&amp;'登録'!B48&amp;'登録'!C48</f>
        <v>40 </v>
      </c>
    </row>
    <row r="55" ht="13.5">
      <c r="A55" s="39" t="str">
        <f>'登録'!A49&amp;" "&amp;'登録'!B49&amp;'登録'!C49</f>
        <v>41 </v>
      </c>
    </row>
    <row r="56" ht="13.5">
      <c r="A56" s="39" t="str">
        <f>'登録'!A50&amp;" "&amp;'登録'!B50&amp;'登録'!C50</f>
        <v>42 </v>
      </c>
    </row>
    <row r="57" ht="13.5">
      <c r="A57" s="39" t="str">
        <f>'登録'!A51&amp;" "&amp;'登録'!B51&amp;'登録'!C51</f>
        <v>43 </v>
      </c>
    </row>
    <row r="58" ht="13.5">
      <c r="A58" s="39" t="str">
        <f>'登録'!A52&amp;" "&amp;'登録'!B52&amp;'登録'!C52</f>
        <v>44 </v>
      </c>
    </row>
    <row r="59" ht="13.5">
      <c r="A59" s="39" t="str">
        <f>'登録'!A53&amp;" "&amp;'登録'!B53&amp;'登録'!C53</f>
        <v>45 </v>
      </c>
    </row>
    <row r="60" ht="13.5">
      <c r="A60" s="39" t="str">
        <f>'登録'!A54&amp;" "&amp;'登録'!B54&amp;'登録'!C54</f>
        <v>46 </v>
      </c>
    </row>
    <row r="61" ht="13.5">
      <c r="A61" s="39" t="str">
        <f>'登録'!A55&amp;" "&amp;'登録'!B55&amp;'登録'!C55</f>
        <v>47 </v>
      </c>
    </row>
    <row r="62" ht="13.5">
      <c r="A62" s="39" t="str">
        <f>'登録'!A56&amp;" "&amp;'登録'!B56&amp;'登録'!C56</f>
        <v>48 </v>
      </c>
    </row>
    <row r="63" ht="13.5">
      <c r="A63" s="39" t="str">
        <f>'登録'!A57&amp;" "&amp;'登録'!B57&amp;'登録'!C57</f>
        <v>49 </v>
      </c>
    </row>
    <row r="64" ht="13.5">
      <c r="A64" s="39" t="str">
        <f>'登録'!A58&amp;" "&amp;'登録'!B58&amp;'登録'!C58</f>
        <v>50 </v>
      </c>
    </row>
    <row r="65" ht="13.5">
      <c r="A65" s="39" t="str">
        <f>'登録'!A59&amp;" "&amp;'登録'!B59&amp;'登録'!C59</f>
        <v>51 </v>
      </c>
    </row>
    <row r="66" ht="13.5">
      <c r="A66" s="39" t="str">
        <f>'登録'!A60&amp;" "&amp;'登録'!B60&amp;'登録'!C60</f>
        <v>52 </v>
      </c>
    </row>
    <row r="67" ht="13.5">
      <c r="A67" s="39" t="str">
        <f>'登録'!A61&amp;" "&amp;'登録'!B61&amp;'登録'!C61</f>
        <v>53 </v>
      </c>
    </row>
    <row r="68" ht="13.5">
      <c r="A68" s="39" t="str">
        <f>'登録'!A62&amp;" "&amp;'登録'!B62&amp;'登録'!C62</f>
        <v>54 </v>
      </c>
    </row>
    <row r="69" ht="13.5">
      <c r="A69" s="39" t="str">
        <f>'登録'!A63&amp;" "&amp;'登録'!B63&amp;'登録'!C63</f>
        <v>55 </v>
      </c>
    </row>
    <row r="70" ht="13.5">
      <c r="A70" s="39" t="str">
        <f>'登録'!A64&amp;" "&amp;'登録'!B64&amp;'登録'!C64</f>
        <v>56 </v>
      </c>
    </row>
    <row r="71" ht="13.5">
      <c r="A71" s="39" t="str">
        <f>'登録'!A65&amp;" "&amp;'登録'!B65&amp;'登録'!C65</f>
        <v>57 </v>
      </c>
    </row>
    <row r="72" ht="13.5">
      <c r="A72" s="39" t="str">
        <f>'登録'!A66&amp;" "&amp;'登録'!B66&amp;'登録'!C66</f>
        <v>58 </v>
      </c>
    </row>
    <row r="73" ht="13.5">
      <c r="A73" s="39" t="str">
        <f>'登録'!A67&amp;" "&amp;'登録'!B67&amp;'登録'!C67</f>
        <v>59 </v>
      </c>
    </row>
    <row r="74" ht="13.5">
      <c r="A74" s="39" t="str">
        <f>'登録'!A68&amp;" "&amp;'登録'!B68&amp;'登録'!C68</f>
        <v>60 </v>
      </c>
    </row>
    <row r="75" ht="13.5">
      <c r="A75" s="39" t="str">
        <f>'登録'!A69&amp;" "&amp;'登録'!B69&amp;'登録'!C69</f>
        <v>61 </v>
      </c>
    </row>
    <row r="76" ht="13.5">
      <c r="A76" s="39" t="str">
        <f>'登録'!A70&amp;" "&amp;'登録'!B70&amp;'登録'!C70</f>
        <v>62 </v>
      </c>
    </row>
    <row r="77" ht="13.5">
      <c r="A77" s="39" t="str">
        <f>'登録'!A71&amp;" "&amp;'登録'!B71&amp;'登録'!C71</f>
        <v>63 </v>
      </c>
    </row>
    <row r="78" ht="13.5">
      <c r="A78" s="39" t="str">
        <f>'登録'!A72&amp;" "&amp;'登録'!B72&amp;'登録'!C72</f>
        <v>64 </v>
      </c>
    </row>
    <row r="79" ht="13.5">
      <c r="A79" s="39" t="str">
        <f>'登録'!A73&amp;" "&amp;'登録'!B73&amp;'登録'!C73</f>
        <v>65 </v>
      </c>
    </row>
    <row r="80" ht="13.5">
      <c r="A80" s="39" t="str">
        <f>'登録'!A74&amp;" "&amp;'登録'!B74&amp;'登録'!C74</f>
        <v>66 </v>
      </c>
    </row>
    <row r="81" ht="13.5">
      <c r="A81" s="39" t="str">
        <f>'登録'!A75&amp;" "&amp;'登録'!B75&amp;'登録'!C75</f>
        <v>67 </v>
      </c>
    </row>
    <row r="82" ht="13.5">
      <c r="A82" s="39" t="str">
        <f>'登録'!A76&amp;" "&amp;'登録'!B76&amp;'登録'!C76</f>
        <v>68 </v>
      </c>
    </row>
    <row r="83" ht="13.5">
      <c r="A83" s="39" t="str">
        <f>'登録'!A77&amp;" "&amp;'登録'!B77&amp;'登録'!C77</f>
        <v>69 </v>
      </c>
    </row>
    <row r="84" ht="13.5">
      <c r="A84" s="39" t="str">
        <f>'登録'!A78&amp;" "&amp;'登録'!B78&amp;'登録'!C78</f>
        <v>70 </v>
      </c>
    </row>
    <row r="85" ht="13.5">
      <c r="A85" s="39" t="str">
        <f>'登録'!A79&amp;" "&amp;'登録'!B79&amp;'登録'!C79</f>
        <v>71 </v>
      </c>
    </row>
    <row r="86" ht="13.5">
      <c r="A86" s="39" t="str">
        <f>'登録'!A80&amp;" "&amp;'登録'!B80&amp;'登録'!C80</f>
        <v>72 </v>
      </c>
    </row>
    <row r="87" ht="13.5">
      <c r="A87" s="39" t="str">
        <f>'登録'!A81&amp;" "&amp;'登録'!B81&amp;'登録'!C81</f>
        <v>73 </v>
      </c>
    </row>
    <row r="88" ht="13.5">
      <c r="A88" s="39" t="str">
        <f>'登録'!A82&amp;" "&amp;'登録'!B82&amp;'登録'!C82</f>
        <v>74 </v>
      </c>
    </row>
    <row r="89" ht="13.5">
      <c r="A89" s="39" t="str">
        <f>'登録'!A83&amp;" "&amp;'登録'!B83&amp;'登録'!C83</f>
        <v>75 </v>
      </c>
    </row>
    <row r="90" ht="13.5">
      <c r="A90" s="39" t="str">
        <f>'登録'!A84&amp;" "&amp;'登録'!B84&amp;'登録'!C84</f>
        <v>76 </v>
      </c>
    </row>
    <row r="91" ht="13.5">
      <c r="A91" s="39" t="str">
        <f>'登録'!A85&amp;" "&amp;'登録'!B85&amp;'登録'!C85</f>
        <v>77 </v>
      </c>
    </row>
    <row r="92" ht="13.5">
      <c r="A92" s="39" t="str">
        <f>'登録'!A86&amp;" "&amp;'登録'!B86&amp;'登録'!C86</f>
        <v>78 </v>
      </c>
    </row>
    <row r="93" ht="13.5">
      <c r="A93" s="39" t="str">
        <f>'登録'!A87&amp;" "&amp;'登録'!B87&amp;'登録'!C87</f>
        <v>79 </v>
      </c>
    </row>
    <row r="94" ht="13.5">
      <c r="A94" s="39" t="str">
        <f>'登録'!A88&amp;" "&amp;'登録'!B88&amp;'登録'!C88</f>
        <v>80 </v>
      </c>
    </row>
    <row r="95" ht="13.5">
      <c r="A95" s="39" t="str">
        <f>'登録'!A89&amp;" "&amp;'登録'!B89&amp;'登録'!C89</f>
        <v>81 </v>
      </c>
    </row>
    <row r="96" ht="13.5">
      <c r="A96" s="39" t="str">
        <f>'登録'!A90&amp;" "&amp;'登録'!B90&amp;'登録'!C90</f>
        <v>82 </v>
      </c>
    </row>
    <row r="97" ht="13.5">
      <c r="A97" s="39" t="str">
        <f>'登録'!A91&amp;" "&amp;'登録'!B91&amp;'登録'!C91</f>
        <v>83 </v>
      </c>
    </row>
    <row r="98" ht="13.5">
      <c r="A98" s="39" t="str">
        <f>'登録'!A92&amp;" "&amp;'登録'!B92&amp;'登録'!C92</f>
        <v>84 </v>
      </c>
    </row>
    <row r="99" ht="13.5">
      <c r="A99" s="39" t="str">
        <f>'登録'!A93&amp;" "&amp;'登録'!B93&amp;'登録'!C93</f>
        <v>85 </v>
      </c>
    </row>
    <row r="100" ht="13.5">
      <c r="A100" s="39" t="str">
        <f>'登録'!A94&amp;" "&amp;'登録'!B94&amp;'登録'!C94</f>
        <v>86 </v>
      </c>
    </row>
    <row r="101" ht="13.5">
      <c r="A101" s="39" t="str">
        <f>'登録'!A95&amp;" "&amp;'登録'!B95&amp;'登録'!C95</f>
        <v>87 </v>
      </c>
    </row>
    <row r="102" ht="13.5">
      <c r="A102" s="39" t="str">
        <f>'登録'!A96&amp;" "&amp;'登録'!B96&amp;'登録'!C96</f>
        <v>88 </v>
      </c>
    </row>
    <row r="103" ht="13.5">
      <c r="A103" s="39" t="str">
        <f>'登録'!A97&amp;" "&amp;'登録'!B97&amp;'登録'!C97</f>
        <v>89 </v>
      </c>
    </row>
    <row r="104" ht="13.5">
      <c r="A104" s="39" t="str">
        <f>'登録'!A98&amp;" "&amp;'登録'!B98&amp;'登録'!C98</f>
        <v>90 </v>
      </c>
    </row>
    <row r="105" ht="13.5">
      <c r="A105" s="39" t="str">
        <f>'登録'!A99&amp;" "&amp;'登録'!B99&amp;'登録'!C99</f>
        <v>91 </v>
      </c>
    </row>
    <row r="106" ht="13.5">
      <c r="A106" s="39" t="str">
        <f>'登録'!A100&amp;" "&amp;'登録'!B100&amp;'登録'!C100</f>
        <v>92 </v>
      </c>
    </row>
    <row r="107" ht="13.5">
      <c r="A107" s="39" t="str">
        <f>'登録'!A101&amp;" "&amp;'登録'!B101&amp;'登録'!C101</f>
        <v>93 </v>
      </c>
    </row>
    <row r="108" ht="13.5">
      <c r="A108" s="39" t="str">
        <f>'登録'!A102&amp;" "&amp;'登録'!B102&amp;'登録'!C102</f>
        <v>94 </v>
      </c>
    </row>
    <row r="109" ht="13.5">
      <c r="A109" s="39" t="str">
        <f>'登録'!A103&amp;" "&amp;'登録'!B103&amp;'登録'!C103</f>
        <v>95 </v>
      </c>
    </row>
    <row r="110" ht="13.5">
      <c r="A110" s="39" t="str">
        <f>'登録'!A104&amp;" "&amp;'登録'!B104&amp;'登録'!C104</f>
        <v>96 </v>
      </c>
    </row>
    <row r="111" ht="13.5">
      <c r="A111" s="39" t="str">
        <f>'登録'!A105&amp;" "&amp;'登録'!B105&amp;'登録'!C105</f>
        <v>97 </v>
      </c>
    </row>
    <row r="112" ht="13.5">
      <c r="A112" s="39" t="str">
        <f>'登録'!A106&amp;" "&amp;'登録'!B106&amp;'登録'!C106</f>
        <v>98 </v>
      </c>
    </row>
    <row r="113" ht="13.5">
      <c r="A113" s="39" t="str">
        <f>'登録'!A107&amp;" "&amp;'登録'!B107&amp;'登録'!C107</f>
        <v>99 </v>
      </c>
    </row>
    <row r="114" ht="13.5">
      <c r="A114" s="39" t="str">
        <f>'登録'!A108&amp;" "&amp;'登録'!B108&amp;'登録'!C108</f>
        <v>100 </v>
      </c>
    </row>
    <row r="116" ht="13.5">
      <c r="A116" s="33" t="str">
        <f>'登録'!A109&amp;" "&amp;'登録'!B109&amp;'登録'!C109</f>
        <v> </v>
      </c>
    </row>
    <row r="117" ht="13.5">
      <c r="A117" s="33" t="str">
        <f>'登録'!A110&amp;" "&amp;'登録'!B110&amp;'登録'!C110</f>
        <v> </v>
      </c>
    </row>
    <row r="118" ht="13.5">
      <c r="A118" s="33" t="str">
        <f>'登録'!A111&amp;" "&amp;'登録'!B111&amp;'登録'!C111</f>
        <v> </v>
      </c>
    </row>
    <row r="119" ht="13.5">
      <c r="A119" s="33" t="str">
        <f>'登録'!A112&amp;" "&amp;'登録'!B112&amp;'登録'!C112</f>
        <v> </v>
      </c>
    </row>
  </sheetData>
  <sheetProtection sheet="1" selectLockedCells="1"/>
  <mergeCells count="31">
    <mergeCell ref="D3:E3"/>
    <mergeCell ref="F5:G5"/>
    <mergeCell ref="F7:H7"/>
    <mergeCell ref="F8:H8"/>
    <mergeCell ref="F9:G9"/>
    <mergeCell ref="F6:J6"/>
    <mergeCell ref="G20:H20"/>
    <mergeCell ref="G21:H21"/>
    <mergeCell ref="F10:G10"/>
    <mergeCell ref="F11:G11"/>
    <mergeCell ref="F12:G12"/>
    <mergeCell ref="F13:G13"/>
    <mergeCell ref="E15:F15"/>
    <mergeCell ref="G15:H15"/>
    <mergeCell ref="G43:I43"/>
    <mergeCell ref="G22:H22"/>
    <mergeCell ref="G23:H23"/>
    <mergeCell ref="G24:H24"/>
    <mergeCell ref="G25:H25"/>
    <mergeCell ref="G26:H26"/>
    <mergeCell ref="G27:H27"/>
    <mergeCell ref="N1:N3"/>
    <mergeCell ref="G28:H28"/>
    <mergeCell ref="G29:H29"/>
    <mergeCell ref="G30:H30"/>
    <mergeCell ref="G31:H31"/>
    <mergeCell ref="E33:F33"/>
    <mergeCell ref="G16:H16"/>
    <mergeCell ref="G17:H17"/>
    <mergeCell ref="G18:H18"/>
    <mergeCell ref="G19:H19"/>
  </mergeCells>
  <dataValidations count="1">
    <dataValidation type="list" allowBlank="1" showInputMessage="1" showErrorMessage="1" sqref="I16:I31">
      <formula1>団体</formula1>
    </dataValidation>
  </dataValidations>
  <printOptions horizontalCentered="1" verticalCentered="1"/>
  <pageMargins left="0.7874015748031497" right="0.31496062992125984" top="0.3937007874015748" bottom="0.984251968503937" header="0.275590551181102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18"/>
  <sheetViews>
    <sheetView showZeros="0" zoomScalePageLayoutView="0" workbookViewId="0" topLeftCell="A1">
      <selection activeCell="B16" sqref="B16"/>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10.2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3" ht="29.25" customHeight="1">
      <c r="D1" s="8" t="str">
        <f>"第"&amp;'登録'!D3-1991&amp;"回会長杯参加申込書"</f>
        <v>第-1991回会長杯参加申込書</v>
      </c>
      <c r="E1" s="7"/>
      <c r="F1" s="7"/>
      <c r="G1" s="7"/>
      <c r="H1" s="7"/>
      <c r="I1" s="7"/>
      <c r="J1" s="7"/>
      <c r="K1" s="7"/>
      <c r="L1" s="7"/>
      <c r="M1" s="9"/>
    </row>
    <row r="2" ht="7.5" customHeight="1"/>
    <row r="3" spans="4:5" ht="30" customHeight="1">
      <c r="D3" s="133" t="str">
        <f>'登録'!E3&amp;"子"</f>
        <v>子</v>
      </c>
      <c r="E3" s="134"/>
    </row>
    <row r="5" spans="5:12" ht="13.5">
      <c r="E5" s="6" t="s">
        <v>1</v>
      </c>
      <c r="F5" s="135">
        <f>'登録'!B3</f>
        <v>0</v>
      </c>
      <c r="G5" s="135"/>
      <c r="H5" s="6"/>
      <c r="I5" s="6"/>
      <c r="J5" s="6"/>
      <c r="K5" s="6"/>
      <c r="L5" s="6"/>
    </row>
    <row r="6" spans="5:12" ht="14.25" customHeight="1">
      <c r="E6" s="6" t="s">
        <v>25</v>
      </c>
      <c r="F6" s="140">
        <f>'登録'!H3</f>
        <v>0</v>
      </c>
      <c r="G6" s="140"/>
      <c r="H6" s="140"/>
      <c r="I6" s="140"/>
      <c r="J6" s="140"/>
      <c r="K6" s="6"/>
      <c r="L6" s="6"/>
    </row>
    <row r="7" spans="5:12" ht="13.5">
      <c r="E7" s="6" t="s">
        <v>26</v>
      </c>
      <c r="F7" s="136">
        <f>'登録'!N3</f>
        <v>0</v>
      </c>
      <c r="G7" s="137"/>
      <c r="H7" s="137"/>
      <c r="I7" s="6"/>
      <c r="J7" s="6"/>
      <c r="K7" s="6"/>
      <c r="L7" s="6"/>
    </row>
    <row r="8" spans="5:12" ht="13.5">
      <c r="E8" s="6" t="s">
        <v>27</v>
      </c>
      <c r="F8" s="138">
        <f>'登録'!P3</f>
        <v>0</v>
      </c>
      <c r="G8" s="139"/>
      <c r="H8" s="139"/>
      <c r="I8" s="6"/>
      <c r="J8" s="6"/>
      <c r="K8" s="6"/>
      <c r="L8" s="6"/>
    </row>
    <row r="9" spans="5:12" ht="13.5">
      <c r="E9" s="14"/>
      <c r="F9" s="128"/>
      <c r="G9" s="128"/>
      <c r="H9" s="6"/>
      <c r="I9" s="6"/>
      <c r="J9" s="6"/>
      <c r="K9" s="6"/>
      <c r="L9" s="6"/>
    </row>
    <row r="10" spans="5:12" ht="13.5">
      <c r="E10" s="6" t="s">
        <v>28</v>
      </c>
      <c r="F10" s="127">
        <f>'登録'!B6</f>
        <v>0</v>
      </c>
      <c r="G10" s="127"/>
      <c r="H10" s="32" t="s">
        <v>29</v>
      </c>
      <c r="I10" s="32"/>
      <c r="J10" s="32"/>
      <c r="K10" s="32"/>
      <c r="L10" s="32"/>
    </row>
    <row r="11" spans="5:12" ht="13.5">
      <c r="E11" s="6" t="s">
        <v>30</v>
      </c>
      <c r="F11" s="101"/>
      <c r="G11" s="101"/>
      <c r="H11" s="32" t="s">
        <v>29</v>
      </c>
      <c r="I11" s="32"/>
      <c r="J11" s="32"/>
      <c r="K11" s="32"/>
      <c r="L11" s="32"/>
    </row>
    <row r="12" spans="5:12" ht="13.5">
      <c r="E12" s="142" t="s">
        <v>376</v>
      </c>
      <c r="F12" s="109">
        <f>'登録'!I6</f>
        <v>0</v>
      </c>
      <c r="G12" s="109"/>
      <c r="H12" s="6"/>
      <c r="I12" s="6"/>
      <c r="J12" s="6"/>
      <c r="K12" s="6"/>
      <c r="L12" s="6"/>
    </row>
    <row r="13" spans="6:12" ht="13.5">
      <c r="F13" s="128"/>
      <c r="G13" s="128"/>
      <c r="H13" s="6"/>
      <c r="I13" s="6"/>
      <c r="J13" s="6"/>
      <c r="K13" s="6"/>
      <c r="L13" s="6"/>
    </row>
    <row r="14" spans="4:13" ht="13.5">
      <c r="D14" s="6"/>
      <c r="E14" s="6"/>
      <c r="F14" s="6"/>
      <c r="G14" s="6"/>
      <c r="H14" s="6"/>
      <c r="I14" s="6"/>
      <c r="J14" s="6"/>
      <c r="K14" s="6"/>
      <c r="L14" s="6"/>
      <c r="M14" s="6"/>
    </row>
    <row r="15" spans="1:13" ht="26.25" customHeight="1">
      <c r="A15" s="17" t="s">
        <v>51</v>
      </c>
      <c r="B15" s="18" t="s">
        <v>32</v>
      </c>
      <c r="D15" s="10" t="s">
        <v>13</v>
      </c>
      <c r="E15" s="129" t="s">
        <v>52</v>
      </c>
      <c r="F15" s="130"/>
      <c r="G15" s="131" t="s">
        <v>16</v>
      </c>
      <c r="H15" s="132"/>
      <c r="I15" s="36" t="s">
        <v>59</v>
      </c>
      <c r="J15" s="16" t="s">
        <v>35</v>
      </c>
      <c r="K15" s="11" t="s">
        <v>54</v>
      </c>
      <c r="L15" s="12" t="s">
        <v>20</v>
      </c>
      <c r="M15" s="13"/>
    </row>
    <row r="16" spans="1:13" ht="16.5" customHeight="1">
      <c r="A16" t="str">
        <f>'登録'!A9&amp;" "&amp;'登録'!B9&amp;'登録'!C9</f>
        <v>1 </v>
      </c>
      <c r="B16" s="31"/>
      <c r="D16" s="10">
        <v>1</v>
      </c>
      <c r="E16" s="34">
        <f>IF(B16&gt;0,VLOOKUP($B$16,'登録'!$A$9:$AL$115,2),"")</f>
      </c>
      <c r="F16" s="34">
        <f>IF(B16&gt;0,VLOOKUP($B$16,'登録'!$A$9:$AL$115,3),"")</f>
      </c>
      <c r="G16" s="96">
        <f>IF(B16&gt;0,VLOOKUP($B$16,'登録'!$A$9:$AL$115,4),"")</f>
      </c>
      <c r="H16" s="97"/>
      <c r="I16" s="65"/>
      <c r="J16" s="65"/>
      <c r="K16" s="26"/>
      <c r="L16" s="10">
        <f>IF(B16&gt;0,VLOOKUP($B$16,'登録'!$A$9:$AL$115,9),"")</f>
      </c>
      <c r="M16" s="10"/>
    </row>
    <row r="17" spans="1:13" ht="16.5" customHeight="1">
      <c r="A17" t="str">
        <f>'登録'!A10&amp;" "&amp;'登録'!B10&amp;'登録'!C10</f>
        <v>2 </v>
      </c>
      <c r="B17" s="31"/>
      <c r="D17" s="10">
        <v>2</v>
      </c>
      <c r="E17" s="35">
        <f>IF(B17&gt;0,VLOOKUP($B$17,'登録'!$A$9:$AL$115,2),"")</f>
      </c>
      <c r="F17" s="34">
        <f>IF(B17&gt;0,VLOOKUP($B$17,'登録'!$A$9:$AL$115,3),"")</f>
      </c>
      <c r="G17" s="96">
        <f>IF(B17&gt;0,VLOOKUP($B$17,'登録'!$A$9:$AL$115,4),"")</f>
      </c>
      <c r="H17" s="97"/>
      <c r="I17" s="65"/>
      <c r="J17" s="65"/>
      <c r="K17" s="26"/>
      <c r="L17" s="10">
        <f>IF(B17&gt;0,VLOOKUP($B$17,'登録'!$A$9:$AL$115,9),"")</f>
      </c>
      <c r="M17" s="10"/>
    </row>
    <row r="18" spans="1:13" ht="16.5" customHeight="1">
      <c r="A18" t="str">
        <f>'登録'!A11&amp;" "&amp;'登録'!B11&amp;'登録'!C11</f>
        <v>3 </v>
      </c>
      <c r="B18" s="31"/>
      <c r="D18" s="10">
        <v>3</v>
      </c>
      <c r="E18" s="35">
        <f>IF(B18&gt;0,VLOOKUP($B$18,'登録'!$A$9:$AL$115,2),"")</f>
      </c>
      <c r="F18" s="34">
        <f>IF(B18&gt;0,VLOOKUP($B$18,'登録'!$A$9:$AL$115,3),"")</f>
      </c>
      <c r="G18" s="92">
        <f>IF(B18&gt;0,VLOOKUP($B$18,'登録'!$A$9:$AL$115,4),"")</f>
      </c>
      <c r="H18" s="93"/>
      <c r="I18" s="65"/>
      <c r="J18" s="65"/>
      <c r="K18" s="26"/>
      <c r="L18" s="10">
        <f>IF(B18&gt;0,VLOOKUP($B$18,'登録'!$A$9:$AL$115,9),"")</f>
      </c>
      <c r="M18" s="10"/>
    </row>
    <row r="19" spans="1:13" ht="16.5" customHeight="1">
      <c r="A19" t="str">
        <f>'登録'!A12&amp;" "&amp;'登録'!B12&amp;'登録'!C12</f>
        <v>4 </v>
      </c>
      <c r="B19" s="31"/>
      <c r="D19" s="10">
        <v>4</v>
      </c>
      <c r="E19" s="34">
        <f>IF(B19&gt;0,VLOOKUP($B$19,'登録'!$A$9:$AL$115,2),"")</f>
      </c>
      <c r="F19" s="34">
        <f>IF(B19&gt;0,VLOOKUP($B$19,'登録'!$A$9:$AL$115,3),"")</f>
      </c>
      <c r="G19" s="92">
        <f>IF(B19&gt;0,VLOOKUP($B$19,'登録'!$A$9:$AL$115,4),"")</f>
      </c>
      <c r="H19" s="93"/>
      <c r="I19" s="65"/>
      <c r="J19" s="65"/>
      <c r="K19" s="26"/>
      <c r="L19" s="10">
        <f>IF(B19&gt;0,VLOOKUP($B$19,'登録'!$A$9:$AL$115,9),"")</f>
      </c>
      <c r="M19" s="10"/>
    </row>
    <row r="20" spans="1:13" ht="16.5" customHeight="1">
      <c r="A20" t="str">
        <f>'登録'!A13&amp;" "&amp;'登録'!B13&amp;'登録'!C13</f>
        <v>5 </v>
      </c>
      <c r="B20" s="31"/>
      <c r="D20" s="10">
        <v>5</v>
      </c>
      <c r="E20" s="34">
        <f>IF(B20&gt;0,VLOOKUP($B$20,'登録'!$A$9:$AL$115,2),"")</f>
      </c>
      <c r="F20" s="34">
        <f>IF(B20&gt;0,VLOOKUP($B$20,'登録'!$A$9:$AL$115,3),"")</f>
      </c>
      <c r="G20" s="92">
        <f>IF(B20&gt;0,VLOOKUP($B$20,'登録'!$A$9:$AL$115,4),"")</f>
      </c>
      <c r="H20" s="93"/>
      <c r="I20" s="65"/>
      <c r="J20" s="65"/>
      <c r="K20" s="26"/>
      <c r="L20" s="10">
        <f>IF(B20&gt;0,VLOOKUP($B$20,'登録'!$A$9:$AL$115,9),"")</f>
      </c>
      <c r="M20" s="10"/>
    </row>
    <row r="21" spans="1:13" ht="16.5" customHeight="1">
      <c r="A21" t="str">
        <f>'登録'!A14&amp;" "&amp;'登録'!B14&amp;'登録'!C14</f>
        <v>6 </v>
      </c>
      <c r="B21" s="31"/>
      <c r="D21" s="10">
        <v>6</v>
      </c>
      <c r="E21" s="34">
        <f>IF(B21&gt;0,VLOOKUP($B$21,'登録'!$A$9:$AL$115,2),"")</f>
      </c>
      <c r="F21" s="34">
        <f>IF(B21&gt;0,VLOOKUP($B$21,'登録'!$A$9:$AL$115,3),"")</f>
      </c>
      <c r="G21" s="92">
        <f>IF(B21&gt;0,VLOOKUP($B$21,'登録'!$A$9:$AL$115,4),"")</f>
      </c>
      <c r="H21" s="93"/>
      <c r="I21" s="65"/>
      <c r="J21" s="65"/>
      <c r="K21" s="26"/>
      <c r="L21" s="10">
        <f>IF(B21&gt;0,VLOOKUP($B$21,'登録'!$A$9:$AL$115,9),"")</f>
      </c>
      <c r="M21" s="10"/>
    </row>
    <row r="22" spans="1:13" ht="16.5" customHeight="1">
      <c r="A22" t="str">
        <f>'登録'!A15&amp;" "&amp;'登録'!B15&amp;'登録'!C15</f>
        <v>7 </v>
      </c>
      <c r="B22" s="31"/>
      <c r="D22" s="10">
        <v>7</v>
      </c>
      <c r="E22" s="34">
        <f>IF(B22&gt;0,VLOOKUP($B$22,'登録'!$A$9:$AL$115,2),"")</f>
      </c>
      <c r="F22" s="34">
        <f>IF(B22&gt;0,VLOOKUP($B$22,'登録'!$A$9:$AL$115,3),"")</f>
      </c>
      <c r="G22" s="92">
        <f>IF(B22&gt;0,VLOOKUP($B$22,'登録'!$A$9:$AL$115,4),"")</f>
      </c>
      <c r="H22" s="93"/>
      <c r="I22" s="65"/>
      <c r="J22" s="65"/>
      <c r="K22" s="26"/>
      <c r="L22" s="10">
        <f>IF(B22&gt;0,VLOOKUP($B$22,'登録'!$A$9:$AL$115,9),"")</f>
      </c>
      <c r="M22" s="10"/>
    </row>
    <row r="23" spans="1:13" ht="16.5" customHeight="1">
      <c r="A23" t="str">
        <f>'登録'!A16&amp;" "&amp;'登録'!B16&amp;'登録'!C16</f>
        <v>8 </v>
      </c>
      <c r="B23" s="31"/>
      <c r="D23" s="10">
        <v>8</v>
      </c>
      <c r="E23" s="34">
        <f>IF(B23&gt;0,VLOOKUP($B$23,'登録'!$A$9:$AL$115,2),"")</f>
      </c>
      <c r="F23" s="34">
        <f>IF(B23&gt;0,VLOOKUP($B$23,'登録'!$A$9:$AL$115,3),"")</f>
      </c>
      <c r="G23" s="92">
        <f>IF(B23&gt;0,VLOOKUP($B$23,'登録'!$A$9:$AL$115,4),"")</f>
      </c>
      <c r="H23" s="93"/>
      <c r="I23" s="65"/>
      <c r="J23" s="65"/>
      <c r="K23" s="26"/>
      <c r="L23" s="10">
        <f>IF(B23&gt;0,VLOOKUP($B$23,'登録'!$A$9:$AL$115,9),"")</f>
      </c>
      <c r="M23" s="10"/>
    </row>
    <row r="24" spans="1:13" ht="16.5" customHeight="1">
      <c r="A24" t="str">
        <f>'登録'!A17&amp;" "&amp;'登録'!B17&amp;'登録'!C17</f>
        <v>9 </v>
      </c>
      <c r="B24" s="31"/>
      <c r="D24" s="10">
        <v>9</v>
      </c>
      <c r="E24" s="34">
        <f>IF(B24&gt;0,VLOOKUP($B$24,'登録'!$A$9:$AL$115,2),"")</f>
      </c>
      <c r="F24" s="34">
        <f>IF(B24&gt;0,VLOOKUP($B$24,'登録'!$A$9:$AL$115,3),"")</f>
      </c>
      <c r="G24" s="92">
        <f>IF(B24&gt;0,VLOOKUP($B$24,'登録'!$A$9:$AL$115,4),"")</f>
      </c>
      <c r="H24" s="93"/>
      <c r="I24" s="65"/>
      <c r="J24" s="65"/>
      <c r="K24" s="26"/>
      <c r="L24" s="10">
        <f>IF(B24&gt;0,VLOOKUP($B$24,'登録'!$A$9:$AL$115,9),"")</f>
      </c>
      <c r="M24" s="10"/>
    </row>
    <row r="25" spans="1:13" ht="16.5" customHeight="1">
      <c r="A25" t="str">
        <f>'登録'!A18&amp;" "&amp;'登録'!B18&amp;'登録'!C18</f>
        <v>10 </v>
      </c>
      <c r="B25" s="31"/>
      <c r="D25" s="10">
        <v>10</v>
      </c>
      <c r="E25" s="34">
        <f>IF(B25&gt;0,VLOOKUP($B$25,'登録'!$A$9:$AL$115,2),"")</f>
      </c>
      <c r="F25" s="34">
        <f>IF(B25&gt;0,VLOOKUP($B$25,'登録'!$A$9:$AL$115,3),"")</f>
      </c>
      <c r="G25" s="92">
        <f>IF(B25&gt;0,VLOOKUP($B$25,'登録'!$A$9:$AL$115,4),"")</f>
      </c>
      <c r="H25" s="93"/>
      <c r="I25" s="65"/>
      <c r="J25" s="65"/>
      <c r="K25" s="26"/>
      <c r="L25" s="10">
        <f>IF(B25&gt;0,VLOOKUP($B$25,'登録'!$A$9:$AL$115,9),"")</f>
      </c>
      <c r="M25" s="10"/>
    </row>
    <row r="26" spans="1:13" ht="16.5" customHeight="1">
      <c r="A26" t="str">
        <f>'登録'!A19&amp;" "&amp;'登録'!B19&amp;'登録'!C19</f>
        <v>11 </v>
      </c>
      <c r="B26" s="31"/>
      <c r="D26" s="10">
        <v>11</v>
      </c>
      <c r="E26" s="34">
        <f>IF(B26&gt;0,VLOOKUP($B$26,'登録'!$A$9:$AL$115,2),"")</f>
      </c>
      <c r="F26" s="34">
        <f>IF(B26&gt;0,VLOOKUP($B$26,'登録'!$A$9:$AL$115,3),"")</f>
      </c>
      <c r="G26" s="92">
        <f>IF(B26&gt;0,VLOOKUP($B$26,'登録'!$A$9:$AL$115,4),"")</f>
      </c>
      <c r="H26" s="93"/>
      <c r="I26" s="65"/>
      <c r="J26" s="65"/>
      <c r="K26" s="26"/>
      <c r="L26" s="10">
        <f>IF(B26&gt;0,VLOOKUP($B$26,'登録'!$A$9:$AL$115,9),"")</f>
      </c>
      <c r="M26" s="10"/>
    </row>
    <row r="27" spans="1:13" ht="16.5" customHeight="1">
      <c r="A27" t="str">
        <f>'登録'!A20&amp;" "&amp;'登録'!B20&amp;'登録'!C20</f>
        <v>12 </v>
      </c>
      <c r="B27" s="31"/>
      <c r="D27" s="10">
        <v>12</v>
      </c>
      <c r="E27" s="34">
        <f>IF(B27&gt;0,VLOOKUP($B$27,'登録'!$A$9:$AL$115,2),"")</f>
      </c>
      <c r="F27" s="34">
        <f>IF(B27&gt;0,VLOOKUP($B$27,'登録'!$A$9:$AL$115,3),"")</f>
      </c>
      <c r="G27" s="92">
        <f>IF(B27&gt;0,VLOOKUP($B$27,'登録'!$A$9:$AL$115,4),"")</f>
      </c>
      <c r="H27" s="93"/>
      <c r="I27" s="65"/>
      <c r="J27" s="65"/>
      <c r="K27" s="26"/>
      <c r="L27" s="10">
        <f>IF(B27&gt;0,VLOOKUP($B$27,'登録'!$A$9:$AL$115,9),"")</f>
      </c>
      <c r="M27" s="10"/>
    </row>
    <row r="28" spans="1:13" ht="16.5" customHeight="1">
      <c r="A28" t="str">
        <f>'登録'!A21&amp;" "&amp;'登録'!B21&amp;'登録'!C21</f>
        <v>13 </v>
      </c>
      <c r="B28" s="31"/>
      <c r="D28" s="10">
        <v>13</v>
      </c>
      <c r="E28" s="34">
        <f>IF(B28&gt;0,VLOOKUP($B$28,'登録'!$A$9:$AL$115,2),"")</f>
      </c>
      <c r="F28" s="34">
        <f>IF(B28&gt;0,VLOOKUP($B$28,'登録'!$A$9:$AL$115,3),"")</f>
      </c>
      <c r="G28" s="92">
        <f>IF(B28&gt;0,VLOOKUP($B$28,'登録'!$A$9:$AL$115,4),"")</f>
      </c>
      <c r="H28" s="93"/>
      <c r="I28" s="65"/>
      <c r="J28" s="65"/>
      <c r="K28" s="26"/>
      <c r="L28" s="10">
        <f>IF(B28&gt;0,VLOOKUP($B$28,'登録'!$A$9:$AL$115,9),"")</f>
      </c>
      <c r="M28" s="10"/>
    </row>
    <row r="29" spans="1:13" ht="16.5" customHeight="1">
      <c r="A29" t="str">
        <f>'登録'!A22&amp;" "&amp;'登録'!B22&amp;'登録'!C22</f>
        <v>14 </v>
      </c>
      <c r="B29" s="31"/>
      <c r="D29" s="10">
        <v>14</v>
      </c>
      <c r="E29" s="34">
        <f>IF(B29&gt;0,VLOOKUP($B$29,'登録'!$A$9:$AL$115,2),"")</f>
      </c>
      <c r="F29" s="34">
        <f>IF(B29&gt;0,VLOOKUP($B$29,'登録'!$A$9:$AL$115,3),"")</f>
      </c>
      <c r="G29" s="92">
        <f>IF(B29&gt;0,VLOOKUP($B$29,'登録'!$A$9:$AL$115,4),"")</f>
      </c>
      <c r="H29" s="93"/>
      <c r="I29" s="65"/>
      <c r="J29" s="65"/>
      <c r="K29" s="26"/>
      <c r="L29" s="10">
        <f>IF(B29&gt;0,VLOOKUP($B$29,'登録'!$A$9:$AL$115,9),"")</f>
      </c>
      <c r="M29" s="10"/>
    </row>
    <row r="30" spans="1:13" ht="16.5" customHeight="1">
      <c r="A30" t="str">
        <f>'登録'!A23&amp;" "&amp;'登録'!B23&amp;'登録'!C23</f>
        <v>15 </v>
      </c>
      <c r="B30" s="31"/>
      <c r="D30" s="10">
        <v>15</v>
      </c>
      <c r="E30" s="34">
        <f>IF(B30&gt;0,VLOOKUP($B$30,'登録'!$A$9:$AL$115,2),"")</f>
      </c>
      <c r="F30" s="34">
        <f>IF(B30&gt;0,VLOOKUP($B$30,'登録'!$A$9:$AL$115,3),"")</f>
      </c>
      <c r="G30" s="92">
        <f>IF(B30&gt;0,VLOOKUP($B$30,'登録'!$A$9:$AL$115,4),"")</f>
      </c>
      <c r="H30" s="93"/>
      <c r="I30" s="65"/>
      <c r="J30" s="65"/>
      <c r="K30" s="26"/>
      <c r="L30" s="10">
        <f>IF(B30&gt;0,VLOOKUP($B$30,'登録'!$A$9:$AL$115,9),"")</f>
      </c>
      <c r="M30" s="10"/>
    </row>
    <row r="31" spans="1:13" ht="16.5" customHeight="1">
      <c r="A31" t="str">
        <f>'登録'!A24&amp;" "&amp;'登録'!B24&amp;'登録'!C24</f>
        <v>16 </v>
      </c>
      <c r="B31" s="31"/>
      <c r="D31" s="10">
        <v>16</v>
      </c>
      <c r="E31" s="34">
        <f>IF(B31&gt;0,VLOOKUP($B$31,'登録'!$A$9:$AL$115,2),"")</f>
      </c>
      <c r="F31" s="34">
        <f>IF(B31&gt;0,VLOOKUP($B$31,'登録'!$A$9:$AL$115,3),"")</f>
      </c>
      <c r="G31" s="92">
        <f>IF(B31&gt;0,VLOOKUP($B$31,'登録'!$A$9:$AL$115,4),"")</f>
      </c>
      <c r="H31" s="93"/>
      <c r="I31" s="65"/>
      <c r="J31" s="65"/>
      <c r="K31" s="26"/>
      <c r="L31" s="10">
        <f>IF(B31&gt;0,VLOOKUP($B$31,'登録'!$A$9:$AL$115,9),"")</f>
      </c>
      <c r="M31" s="10"/>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40</v>
      </c>
      <c r="F33" s="6"/>
      <c r="G33" s="6"/>
      <c r="H33" s="6" t="s">
        <v>41</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55</v>
      </c>
      <c r="F35" s="6"/>
      <c r="G35" s="6"/>
      <c r="H35" s="6"/>
      <c r="I35" s="6"/>
      <c r="J35" s="6"/>
      <c r="K35" s="6"/>
      <c r="L35" s="6"/>
      <c r="M35" s="6"/>
    </row>
    <row r="36" spans="1:13" ht="13.5">
      <c r="A36" t="str">
        <f>'登録'!A29&amp;" "&amp;'登録'!B29&amp;'登録'!C29</f>
        <v>21 </v>
      </c>
      <c r="D36" s="6"/>
      <c r="E36" s="6" t="s">
        <v>56</v>
      </c>
      <c r="F36" s="6"/>
      <c r="G36" s="6"/>
      <c r="H36" s="6"/>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19"/>
      <c r="G42" s="125"/>
      <c r="H42" s="126"/>
      <c r="I42" s="126"/>
      <c r="J42" s="19"/>
      <c r="K42" s="19"/>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selectLockedCells="1"/>
  <mergeCells count="29">
    <mergeCell ref="D3:E3"/>
    <mergeCell ref="F5:G5"/>
    <mergeCell ref="F7:H7"/>
    <mergeCell ref="F8:H8"/>
    <mergeCell ref="F9:G9"/>
    <mergeCell ref="F6:J6"/>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M118"/>
  <sheetViews>
    <sheetView showZeros="0" zoomScale="115" zoomScaleNormal="115" zoomScalePageLayoutView="0" workbookViewId="0" topLeftCell="A1">
      <selection activeCell="B16" sqref="B16"/>
    </sheetView>
  </sheetViews>
  <sheetFormatPr defaultColWidth="9.00390625" defaultRowHeight="13.5"/>
  <cols>
    <col min="1" max="1" width="14.00390625" style="0" customWidth="1"/>
    <col min="2" max="2" width="8.00390625" style="0" customWidth="1"/>
    <col min="3"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12.75390625" style="0" bestFit="1" customWidth="1"/>
  </cols>
  <sheetData>
    <row r="1" spans="4:13" ht="29.25" customHeight="1">
      <c r="D1" s="8" t="str">
        <f>"第"&amp;'登録'!D3-1968&amp;"回高校樋口杯テニストーナメント大会参加申込書"</f>
        <v>第-1968回高校樋口杯テニストーナメント大会参加申込書</v>
      </c>
      <c r="E1" s="7"/>
      <c r="F1" s="7"/>
      <c r="G1" s="7"/>
      <c r="H1" s="7"/>
      <c r="I1" s="7"/>
      <c r="J1" s="7"/>
      <c r="K1" s="7"/>
      <c r="L1" s="7"/>
      <c r="M1" s="9"/>
    </row>
    <row r="2" ht="7.5" customHeight="1"/>
    <row r="3" spans="4:5" ht="30" customHeight="1">
      <c r="D3" s="133" t="str">
        <f>'登録'!E3&amp;"子"</f>
        <v>子</v>
      </c>
      <c r="E3" s="134"/>
    </row>
    <row r="5" spans="5:12" ht="13.5">
      <c r="E5" s="6" t="s">
        <v>1</v>
      </c>
      <c r="F5" s="135">
        <f>'登録'!B3</f>
        <v>0</v>
      </c>
      <c r="G5" s="135"/>
      <c r="H5" s="6"/>
      <c r="I5" s="6"/>
      <c r="J5" s="6"/>
      <c r="K5" s="6"/>
      <c r="L5" s="6"/>
    </row>
    <row r="6" spans="5:12" ht="14.25" customHeight="1">
      <c r="E6" s="6" t="s">
        <v>25</v>
      </c>
      <c r="F6" s="139">
        <f>'登録'!H3</f>
        <v>0</v>
      </c>
      <c r="G6" s="139"/>
      <c r="H6" s="139"/>
      <c r="I6" s="139"/>
      <c r="J6" s="139"/>
      <c r="K6" s="6"/>
      <c r="L6" s="6"/>
    </row>
    <row r="7" spans="5:12" ht="13.5">
      <c r="E7" s="6" t="s">
        <v>26</v>
      </c>
      <c r="F7" s="136">
        <f>'登録'!N3</f>
        <v>0</v>
      </c>
      <c r="G7" s="137"/>
      <c r="H7" s="137"/>
      <c r="I7" s="6"/>
      <c r="J7" s="6"/>
      <c r="K7" s="6"/>
      <c r="L7" s="6"/>
    </row>
    <row r="8" spans="5:12" ht="13.5">
      <c r="E8" s="6" t="s">
        <v>27</v>
      </c>
      <c r="F8" s="138">
        <f>'登録'!P3</f>
        <v>0</v>
      </c>
      <c r="G8" s="139"/>
      <c r="H8" s="139"/>
      <c r="I8" s="6"/>
      <c r="J8" s="6"/>
      <c r="K8" s="6"/>
      <c r="L8" s="6"/>
    </row>
    <row r="9" spans="5:12" ht="13.5">
      <c r="E9" s="14"/>
      <c r="F9" s="128"/>
      <c r="G9" s="128"/>
      <c r="H9" s="6"/>
      <c r="I9" s="6"/>
      <c r="J9" s="6"/>
      <c r="K9" s="6"/>
      <c r="L9" s="6"/>
    </row>
    <row r="10" spans="5:13" ht="13.5">
      <c r="E10" s="6" t="s">
        <v>28</v>
      </c>
      <c r="F10" s="127">
        <f>'登録'!B6</f>
        <v>0</v>
      </c>
      <c r="G10" s="127"/>
      <c r="H10" s="32" t="s">
        <v>29</v>
      </c>
      <c r="I10" s="32"/>
      <c r="J10" s="32"/>
      <c r="K10" s="32"/>
      <c r="L10" s="32"/>
      <c r="M10" s="33"/>
    </row>
    <row r="11" spans="5:13" ht="13.5">
      <c r="E11" s="6" t="s">
        <v>30</v>
      </c>
      <c r="F11" s="101"/>
      <c r="G11" s="101"/>
      <c r="H11" s="32" t="s">
        <v>29</v>
      </c>
      <c r="I11" s="32"/>
      <c r="J11" s="32"/>
      <c r="K11" s="32"/>
      <c r="L11" s="32"/>
      <c r="M11" s="33"/>
    </row>
    <row r="12" spans="5:12" ht="13.5">
      <c r="E12" s="142" t="s">
        <v>376</v>
      </c>
      <c r="F12" s="109">
        <f>'登録'!I6</f>
        <v>0</v>
      </c>
      <c r="G12" s="109"/>
      <c r="H12" s="6"/>
      <c r="I12" s="6"/>
      <c r="J12" s="6"/>
      <c r="K12" s="6"/>
      <c r="L12" s="6"/>
    </row>
    <row r="13" spans="5:12" ht="13.5">
      <c r="E13" s="6"/>
      <c r="F13" s="128"/>
      <c r="G13" s="128"/>
      <c r="H13" s="6"/>
      <c r="I13" s="6"/>
      <c r="J13" s="6"/>
      <c r="K13" s="6"/>
      <c r="L13" s="6"/>
    </row>
    <row r="14" spans="4:13" ht="13.5">
      <c r="D14" s="6"/>
      <c r="E14" s="6"/>
      <c r="F14" s="6"/>
      <c r="G14" s="6"/>
      <c r="H14" s="6"/>
      <c r="I14" s="6"/>
      <c r="J14" s="6"/>
      <c r="K14" s="6"/>
      <c r="L14" s="6"/>
      <c r="M14" s="6"/>
    </row>
    <row r="15" spans="1:13" ht="26.25" customHeight="1">
      <c r="A15" s="17" t="s">
        <v>51</v>
      </c>
      <c r="B15" s="18" t="s">
        <v>32</v>
      </c>
      <c r="D15" s="10" t="s">
        <v>13</v>
      </c>
      <c r="E15" s="129" t="s">
        <v>52</v>
      </c>
      <c r="F15" s="130"/>
      <c r="G15" s="131" t="s">
        <v>16</v>
      </c>
      <c r="H15" s="132"/>
      <c r="I15" s="24" t="s">
        <v>34</v>
      </c>
      <c r="J15" s="15" t="s">
        <v>60</v>
      </c>
      <c r="K15" s="11" t="s">
        <v>61</v>
      </c>
      <c r="L15" s="12" t="s">
        <v>20</v>
      </c>
      <c r="M15" s="20" t="s">
        <v>37</v>
      </c>
    </row>
    <row r="16" spans="1:13" ht="16.5" customHeight="1">
      <c r="A16" t="str">
        <f>'登録'!A9&amp;" "&amp;'登録'!B9&amp;'登録'!C9</f>
        <v>1 </v>
      </c>
      <c r="B16" s="31"/>
      <c r="C16" s="39"/>
      <c r="D16" s="34">
        <v>1</v>
      </c>
      <c r="E16" s="34">
        <f>IF(B16&gt;0,VLOOKUP($B$16,'登録'!$A$9:$AL$115,2),"")</f>
      </c>
      <c r="F16" s="34">
        <f>IF(B16&gt;0,VLOOKUP($B$16,'登録'!$A$9:$AL$115,3),"")</f>
      </c>
      <c r="G16" s="96">
        <f>IF(B16&gt;0,VLOOKUP($B$16,'登録'!$A$9:$AL$115,4),"")</f>
      </c>
      <c r="H16" s="97"/>
      <c r="I16" s="65"/>
      <c r="J16" s="26"/>
      <c r="K16" s="26"/>
      <c r="L16" s="10">
        <f>IF(B16&gt;0,VLOOKUP($B$16,'登録'!$A$9:$AL$115,9),"")</f>
      </c>
      <c r="M16" s="10">
        <f>IF(B16&gt;0,VLOOKUP(B16,'登録'!$A$9:$AL$115,6)&amp;"/"&amp;VLOOKUP(B16,'登録'!$A$9:$AL$115,7)&amp;"/"&amp;VLOOKUP(B16,'登録'!$A$9:$AL$115,8),"")</f>
      </c>
    </row>
    <row r="17" spans="1:13" ht="16.5" customHeight="1">
      <c r="A17" t="str">
        <f>'登録'!A10&amp;" "&amp;'登録'!B10&amp;'登録'!C10</f>
        <v>2 </v>
      </c>
      <c r="B17" s="31"/>
      <c r="C17" s="39"/>
      <c r="D17" s="34">
        <v>2</v>
      </c>
      <c r="E17" s="35">
        <f>IF(B17&gt;0,VLOOKUP($B$17,'登録'!$A$9:$AL$115,2),"")</f>
      </c>
      <c r="F17" s="34">
        <f>IF(B17&gt;0,VLOOKUP($B$17,'登録'!$A$9:$AL$115,3),"")</f>
      </c>
      <c r="G17" s="96">
        <f>IF(B17&gt;0,VLOOKUP($B$17,'登録'!$A$9:$AL$115,4),"")</f>
      </c>
      <c r="H17" s="97"/>
      <c r="I17" s="65"/>
      <c r="J17" s="26"/>
      <c r="K17" s="26"/>
      <c r="L17" s="10">
        <f>IF(B17&gt;0,VLOOKUP($B$17,'登録'!$A$9:$AL$115,9),"")</f>
      </c>
      <c r="M17" s="10">
        <f>IF(B17&gt;0,VLOOKUP(B17,'登録'!$A$9:$AL$115,6)&amp;"/"&amp;VLOOKUP(B17,'登録'!$A$9:$AL$115,7)&amp;"/"&amp;VLOOKUP(B17,'登録'!$A$9:$AL$115,8),"")</f>
      </c>
    </row>
    <row r="18" spans="1:13" ht="16.5" customHeight="1">
      <c r="A18" t="str">
        <f>'登録'!A11&amp;" "&amp;'登録'!B11&amp;'登録'!C11</f>
        <v>3 </v>
      </c>
      <c r="B18" s="31"/>
      <c r="C18" s="39"/>
      <c r="D18" s="34">
        <v>3</v>
      </c>
      <c r="E18" s="35">
        <f>IF(B18&gt;0,VLOOKUP($B$18,'登録'!$A$9:$AL$115,2),"")</f>
      </c>
      <c r="F18" s="34">
        <f>IF(B18&gt;0,VLOOKUP($B$18,'登録'!$A$9:$AL$115,3),"")</f>
      </c>
      <c r="G18" s="92">
        <f>IF(B18&gt;0,VLOOKUP($B$18,'登録'!$A$9:$AL$115,4),"")</f>
      </c>
      <c r="H18" s="93"/>
      <c r="I18" s="65"/>
      <c r="J18" s="26"/>
      <c r="K18" s="26"/>
      <c r="L18" s="10">
        <f>IF(B18&gt;0,VLOOKUP($B$18,'登録'!$A$9:$AL$115,9),"")</f>
      </c>
      <c r="M18" s="10">
        <f>IF(B18&gt;0,VLOOKUP(B18,'登録'!$A$9:$AL$115,6)&amp;"/"&amp;VLOOKUP(B18,'登録'!$A$9:$AL$115,7)&amp;"/"&amp;VLOOKUP(B18,'登録'!$A$9:$AL$115,8),"")</f>
      </c>
    </row>
    <row r="19" spans="1:13" ht="16.5" customHeight="1">
      <c r="A19" t="str">
        <f>'登録'!A12&amp;" "&amp;'登録'!B12&amp;'登録'!C12</f>
        <v>4 </v>
      </c>
      <c r="B19" s="31"/>
      <c r="C19" s="39"/>
      <c r="D19" s="34">
        <v>4</v>
      </c>
      <c r="E19" s="34">
        <f>IF(B19&gt;0,VLOOKUP($B$19,'登録'!$A$9:$AL$115,2),"")</f>
      </c>
      <c r="F19" s="34">
        <f>IF(B19&gt;0,VLOOKUP($B$19,'登録'!$A$9:$AL$115,3),"")</f>
      </c>
      <c r="G19" s="92">
        <f>IF(B19&gt;0,VLOOKUP($B$19,'登録'!$A$9:$AL$115,4),"")</f>
      </c>
      <c r="H19" s="93"/>
      <c r="I19" s="65"/>
      <c r="J19" s="26"/>
      <c r="K19" s="26"/>
      <c r="L19" s="10">
        <f>IF(B19&gt;0,VLOOKUP($B$19,'登録'!$A$9:$AL$115,9),"")</f>
      </c>
      <c r="M19" s="10">
        <f>IF(B19&gt;0,VLOOKUP(B19,'登録'!$A$9:$AL$115,6)&amp;"/"&amp;VLOOKUP(B19,'登録'!$A$9:$AL$115,7)&amp;"/"&amp;VLOOKUP(B19,'登録'!$A$9:$AL$115,8),"")</f>
      </c>
    </row>
    <row r="20" spans="1:13" ht="16.5" customHeight="1">
      <c r="A20" t="str">
        <f>'登録'!A13&amp;" "&amp;'登録'!B13&amp;'登録'!C13</f>
        <v>5 </v>
      </c>
      <c r="B20" s="31"/>
      <c r="C20" s="39"/>
      <c r="D20" s="34">
        <v>5</v>
      </c>
      <c r="E20" s="34">
        <f>IF(B20&gt;0,VLOOKUP($B$20,'登録'!$A$9:$AL$115,2),"")</f>
      </c>
      <c r="F20" s="34">
        <f>IF(B20&gt;0,VLOOKUP($B$20,'登録'!$A$9:$AL$115,3),"")</f>
      </c>
      <c r="G20" s="92">
        <f>IF(B20&gt;0,VLOOKUP($B$20,'登録'!$A$9:$AL$115,4),"")</f>
      </c>
      <c r="H20" s="93"/>
      <c r="I20" s="65"/>
      <c r="J20" s="26"/>
      <c r="K20" s="26"/>
      <c r="L20" s="10">
        <f>IF(B20&gt;0,VLOOKUP($B$20,'登録'!$A$9:$AL$115,9),"")</f>
      </c>
      <c r="M20" s="10">
        <f>IF(B20&gt;0,VLOOKUP(B20,'登録'!$A$9:$AL$115,6)&amp;"/"&amp;VLOOKUP(B20,'登録'!$A$9:$AL$115,7)&amp;"/"&amp;VLOOKUP(B20,'登録'!$A$9:$AL$115,8),"")</f>
      </c>
    </row>
    <row r="21" spans="1:13" ht="16.5" customHeight="1">
      <c r="A21" t="str">
        <f>'登録'!A14&amp;" "&amp;'登録'!B14&amp;'登録'!C14</f>
        <v>6 </v>
      </c>
      <c r="B21" s="31"/>
      <c r="C21" s="39"/>
      <c r="D21" s="34">
        <v>6</v>
      </c>
      <c r="E21" s="34">
        <f>IF(B21&gt;0,VLOOKUP($B$21,'登録'!$A$9:$AL$115,2),"")</f>
      </c>
      <c r="F21" s="34">
        <f>IF(B21&gt;0,VLOOKUP($B$21,'登録'!$A$9:$AL$115,3),"")</f>
      </c>
      <c r="G21" s="92">
        <f>IF(B21&gt;0,VLOOKUP($B$21,'登録'!$A$9:$AL$115,4),"")</f>
      </c>
      <c r="H21" s="93"/>
      <c r="I21" s="65"/>
      <c r="J21" s="26"/>
      <c r="K21" s="26"/>
      <c r="L21" s="10">
        <f>IF(B21&gt;0,VLOOKUP($B$21,'登録'!$A$9:$AL$115,9),"")</f>
      </c>
      <c r="M21" s="10">
        <f>IF(B21&gt;0,VLOOKUP(B21,'登録'!$A$9:$AL$115,6)&amp;"/"&amp;VLOOKUP(B21,'登録'!$A$9:$AL$115,7)&amp;"/"&amp;VLOOKUP(B21,'登録'!$A$9:$AL$115,8),"")</f>
      </c>
    </row>
    <row r="22" spans="1:13" ht="16.5" customHeight="1">
      <c r="A22" t="str">
        <f>'登録'!A15&amp;" "&amp;'登録'!B15&amp;'登録'!C15</f>
        <v>7 </v>
      </c>
      <c r="B22" s="31"/>
      <c r="C22" s="39"/>
      <c r="D22" s="34">
        <v>7</v>
      </c>
      <c r="E22" s="34">
        <f>IF(B22&gt;0,VLOOKUP($B$22,'登録'!$A$9:$AL$115,2),"")</f>
      </c>
      <c r="F22" s="34">
        <f>IF(B22&gt;0,VLOOKUP($B$22,'登録'!$A$9:$AL$115,3),"")</f>
      </c>
      <c r="G22" s="92">
        <f>IF(B22&gt;0,VLOOKUP($B$22,'登録'!$A$9:$AL$115,4),"")</f>
      </c>
      <c r="H22" s="93"/>
      <c r="I22" s="65"/>
      <c r="J22" s="26"/>
      <c r="K22" s="26"/>
      <c r="L22" s="10">
        <f>IF(B22&gt;0,VLOOKUP($B$22,'登録'!$A$9:$AL$115,9),"")</f>
      </c>
      <c r="M22" s="10">
        <f>IF(B22&gt;0,VLOOKUP(B22,'登録'!$A$9:$AL$115,6)&amp;"/"&amp;VLOOKUP(B22,'登録'!$A$9:$AL$115,7)&amp;"/"&amp;VLOOKUP(B22,'登録'!$A$9:$AL$115,8),"")</f>
      </c>
    </row>
    <row r="23" spans="1:13" ht="16.5" customHeight="1">
      <c r="A23" t="str">
        <f>'登録'!A16&amp;" "&amp;'登録'!B16&amp;'登録'!C16</f>
        <v>8 </v>
      </c>
      <c r="B23" s="31"/>
      <c r="C23" s="39"/>
      <c r="D23" s="34">
        <v>8</v>
      </c>
      <c r="E23" s="34">
        <f>IF(B23&gt;0,VLOOKUP($B$23,'登録'!$A$9:$AL$115,2),"")</f>
      </c>
      <c r="F23" s="34">
        <f>IF(B23&gt;0,VLOOKUP($B$23,'登録'!$A$9:$AL$115,3),"")</f>
      </c>
      <c r="G23" s="92">
        <f>IF(B23&gt;0,VLOOKUP($B$23,'登録'!$A$9:$AL$115,4),"")</f>
      </c>
      <c r="H23" s="93"/>
      <c r="I23" s="65"/>
      <c r="J23" s="26"/>
      <c r="K23" s="26"/>
      <c r="L23" s="10">
        <f>IF(B23&gt;0,VLOOKUP($B$23,'登録'!$A$9:$AL$115,9),"")</f>
      </c>
      <c r="M23" s="10">
        <f>IF(B23&gt;0,VLOOKUP(B23,'登録'!$A$9:$AL$115,6)&amp;"/"&amp;VLOOKUP(B23,'登録'!$A$9:$AL$115,7)&amp;"/"&amp;VLOOKUP(B23,'登録'!$A$9:$AL$115,8),"")</f>
      </c>
    </row>
    <row r="24" spans="1:13" ht="16.5" customHeight="1">
      <c r="A24" t="str">
        <f>'登録'!A17&amp;" "&amp;'登録'!B17&amp;'登録'!C17</f>
        <v>9 </v>
      </c>
      <c r="B24" s="31"/>
      <c r="C24" s="39"/>
      <c r="D24" s="34">
        <v>9</v>
      </c>
      <c r="E24" s="34">
        <f>IF(B24&gt;0,VLOOKUP($B$24,'登録'!$A$9:$AL$115,2),"")</f>
      </c>
      <c r="F24" s="34">
        <f>IF(B24&gt;0,VLOOKUP($B$24,'登録'!$A$9:$AL$115,3),"")</f>
      </c>
      <c r="G24" s="92">
        <f>IF(B24&gt;0,VLOOKUP($B$24,'登録'!$A$9:$AL$115,4),"")</f>
      </c>
      <c r="H24" s="93"/>
      <c r="I24" s="65"/>
      <c r="J24" s="26"/>
      <c r="K24" s="26"/>
      <c r="L24" s="10">
        <f>IF(B24&gt;0,VLOOKUP($B$24,'登録'!$A$9:$AL$115,9),"")</f>
      </c>
      <c r="M24" s="10">
        <f>IF(B24&gt;0,VLOOKUP(B24,'登録'!$A$9:$AL$115,6)&amp;"/"&amp;VLOOKUP(B24,'登録'!$A$9:$AL$115,7)&amp;"/"&amp;VLOOKUP(B24,'登録'!$A$9:$AL$115,8),"")</f>
      </c>
    </row>
    <row r="25" spans="1:13" ht="16.5" customHeight="1">
      <c r="A25" t="str">
        <f>'登録'!A18&amp;" "&amp;'登録'!B18&amp;'登録'!C18</f>
        <v>10 </v>
      </c>
      <c r="B25" s="31"/>
      <c r="C25" s="39"/>
      <c r="D25" s="34">
        <v>10</v>
      </c>
      <c r="E25" s="34">
        <f>IF(B25&gt;0,VLOOKUP($B$25,'登録'!$A$9:$AL$115,2),"")</f>
      </c>
      <c r="F25" s="34">
        <f>IF(B25&gt;0,VLOOKUP($B$25,'登録'!$A$9:$AL$115,3),"")</f>
      </c>
      <c r="G25" s="92">
        <f>IF(B25&gt;0,VLOOKUP($B$25,'登録'!$A$9:$AL$115,4),"")</f>
      </c>
      <c r="H25" s="93"/>
      <c r="I25" s="65"/>
      <c r="J25" s="26"/>
      <c r="K25" s="26"/>
      <c r="L25" s="10">
        <f>IF(B25&gt;0,VLOOKUP($B$25,'登録'!$A$9:$AL$115,9),"")</f>
      </c>
      <c r="M25" s="10">
        <f>IF(B25&gt;0,VLOOKUP(B25,'登録'!$A$9:$AL$115,6)&amp;"/"&amp;VLOOKUP(B25,'登録'!$A$9:$AL$115,7)&amp;"/"&amp;VLOOKUP(B25,'登録'!$A$9:$AL$115,8),"")</f>
      </c>
    </row>
    <row r="26" spans="1:13" ht="16.5" customHeight="1">
      <c r="A26" t="str">
        <f>'登録'!A19&amp;" "&amp;'登録'!B19&amp;'登録'!C19</f>
        <v>11 </v>
      </c>
      <c r="B26" s="31"/>
      <c r="C26" s="39"/>
      <c r="D26" s="34">
        <v>11</v>
      </c>
      <c r="E26" s="34">
        <f>IF(B26&gt;0,VLOOKUP($B$26,'登録'!$A$9:$AL$115,2),"")</f>
      </c>
      <c r="F26" s="34">
        <f>IF(B26&gt;0,VLOOKUP($B$26,'登録'!$A$9:$AL$115,3),"")</f>
      </c>
      <c r="G26" s="92">
        <f>IF(B26&gt;0,VLOOKUP($B$26,'登録'!$A$9:$AL$115,4),"")</f>
      </c>
      <c r="H26" s="93"/>
      <c r="I26" s="65"/>
      <c r="J26" s="26"/>
      <c r="K26" s="26"/>
      <c r="L26" s="10">
        <f>IF(B26&gt;0,VLOOKUP($B$26,'登録'!$A$9:$AL$115,9),"")</f>
      </c>
      <c r="M26" s="10">
        <f>IF(B26&gt;0,VLOOKUP(B26,'登録'!$A$9:$AL$115,6)&amp;"/"&amp;VLOOKUP(B26,'登録'!$A$9:$AL$115,7)&amp;"/"&amp;VLOOKUP(B26,'登録'!$A$9:$AL$115,8),"")</f>
      </c>
    </row>
    <row r="27" spans="1:13" ht="16.5" customHeight="1">
      <c r="A27" t="str">
        <f>'登録'!A20&amp;" "&amp;'登録'!B20&amp;'登録'!C20</f>
        <v>12 </v>
      </c>
      <c r="B27" s="31"/>
      <c r="C27" s="39"/>
      <c r="D27" s="34">
        <v>12</v>
      </c>
      <c r="E27" s="34">
        <f>IF(B27&gt;0,VLOOKUP($B$27,'登録'!$A$9:$AL$115,2),"")</f>
      </c>
      <c r="F27" s="34">
        <f>IF(B27&gt;0,VLOOKUP($B$27,'登録'!$A$9:$AL$115,3),"")</f>
      </c>
      <c r="G27" s="92">
        <f>IF(B27&gt;0,VLOOKUP($B$27,'登録'!$A$9:$AL$115,4),"")</f>
      </c>
      <c r="H27" s="93"/>
      <c r="I27" s="65"/>
      <c r="J27" s="26"/>
      <c r="K27" s="26"/>
      <c r="L27" s="10">
        <f>IF(B27&gt;0,VLOOKUP($B$27,'登録'!$A$9:$AL$115,9),"")</f>
      </c>
      <c r="M27" s="10">
        <f>IF(B27&gt;0,VLOOKUP(B27,'登録'!$A$9:$AL$115,6)&amp;"/"&amp;VLOOKUP(B27,'登録'!$A$9:$AL$115,7)&amp;"/"&amp;VLOOKUP(B27,'登録'!$A$9:$AL$115,8),"")</f>
      </c>
    </row>
    <row r="28" spans="1:13" ht="16.5" customHeight="1">
      <c r="A28" t="str">
        <f>'登録'!A21&amp;" "&amp;'登録'!B21&amp;'登録'!C21</f>
        <v>13 </v>
      </c>
      <c r="B28" s="31"/>
      <c r="C28" s="39"/>
      <c r="D28" s="34">
        <v>13</v>
      </c>
      <c r="E28" s="34">
        <f>IF(B28&gt;0,VLOOKUP($B$28,'登録'!$A$9:$AL$115,2),"")</f>
      </c>
      <c r="F28" s="34">
        <f>IF(B28&gt;0,VLOOKUP($B$28,'登録'!$A$9:$AL$115,3),"")</f>
      </c>
      <c r="G28" s="92">
        <f>IF(B28&gt;0,VLOOKUP($B$28,'登録'!$A$9:$AL$115,4),"")</f>
      </c>
      <c r="H28" s="93"/>
      <c r="I28" s="65"/>
      <c r="J28" s="26"/>
      <c r="K28" s="26"/>
      <c r="L28" s="10">
        <f>IF(B28&gt;0,VLOOKUP($B$28,'登録'!$A$9:$AL$115,9),"")</f>
      </c>
      <c r="M28" s="10">
        <f>IF(B28&gt;0,VLOOKUP(B28,'登録'!$A$9:$AL$115,6)&amp;"/"&amp;VLOOKUP(B28,'登録'!$A$9:$AL$115,7)&amp;"/"&amp;VLOOKUP(B28,'登録'!$A$9:$AL$115,8),"")</f>
      </c>
    </row>
    <row r="29" spans="1:13" ht="16.5" customHeight="1">
      <c r="A29" t="str">
        <f>'登録'!A22&amp;" "&amp;'登録'!B22&amp;'登録'!C22</f>
        <v>14 </v>
      </c>
      <c r="B29" s="31"/>
      <c r="C29" s="39"/>
      <c r="D29" s="34">
        <v>14</v>
      </c>
      <c r="E29" s="34">
        <f>IF(B29&gt;0,VLOOKUP($B$29,'登録'!$A$9:$AL$115,2),"")</f>
      </c>
      <c r="F29" s="34">
        <f>IF(B29&gt;0,VLOOKUP($B$29,'登録'!$A$9:$AL$115,3),"")</f>
      </c>
      <c r="G29" s="92">
        <f>IF(B29&gt;0,VLOOKUP($B$29,'登録'!$A$9:$AL$115,4),"")</f>
      </c>
      <c r="H29" s="93"/>
      <c r="I29" s="65"/>
      <c r="J29" s="26"/>
      <c r="K29" s="26"/>
      <c r="L29" s="10">
        <f>IF(B29&gt;0,VLOOKUP($B$29,'登録'!$A$9:$AL$115,9),"")</f>
      </c>
      <c r="M29" s="10">
        <f>IF(B29&gt;0,VLOOKUP(B29,'登録'!$A$9:$AL$115,6)&amp;"/"&amp;VLOOKUP(B29,'登録'!$A$9:$AL$115,7)&amp;"/"&amp;VLOOKUP(B29,'登録'!$A$9:$AL$115,8),"")</f>
      </c>
    </row>
    <row r="30" spans="1:13" ht="16.5" customHeight="1">
      <c r="A30" t="str">
        <f>'登録'!A23&amp;" "&amp;'登録'!B23&amp;'登録'!C23</f>
        <v>15 </v>
      </c>
      <c r="B30" s="31"/>
      <c r="C30" s="39"/>
      <c r="D30" s="34">
        <v>15</v>
      </c>
      <c r="E30" s="34">
        <f>IF(B30&gt;0,VLOOKUP($B$30,'登録'!$A$9:$AL$115,2),"")</f>
      </c>
      <c r="F30" s="34">
        <f>IF(B30&gt;0,VLOOKUP($B$30,'登録'!$A$9:$AL$115,3),"")</f>
      </c>
      <c r="G30" s="92">
        <f>IF(B30&gt;0,VLOOKUP($B$30,'登録'!$A$9:$AL$115,4),"")</f>
      </c>
      <c r="H30" s="93"/>
      <c r="I30" s="65"/>
      <c r="J30" s="26"/>
      <c r="K30" s="26"/>
      <c r="L30" s="10">
        <f>IF(B30&gt;0,VLOOKUP($B$30,'登録'!$A$9:$AL$115,9),"")</f>
      </c>
      <c r="M30" s="10">
        <f>IF(B30&gt;0,VLOOKUP(B30,'登録'!$A$9:$AL$115,6)&amp;"/"&amp;VLOOKUP(B30,'登録'!$A$9:$AL$115,7)&amp;"/"&amp;VLOOKUP(B30,'登録'!$A$9:$AL$115,8),"")</f>
      </c>
    </row>
    <row r="31" spans="1:13" ht="16.5" customHeight="1">
      <c r="A31" t="str">
        <f>'登録'!A24&amp;" "&amp;'登録'!B24&amp;'登録'!C24</f>
        <v>16 </v>
      </c>
      <c r="B31" s="31"/>
      <c r="C31" s="39"/>
      <c r="D31" s="34">
        <v>16</v>
      </c>
      <c r="E31" s="34">
        <f>IF(B31&gt;0,VLOOKUP($B$31,'登録'!$A$9:$AL$115,2),"")</f>
      </c>
      <c r="F31" s="34">
        <f>IF(B31&gt;0,VLOOKUP($B$31,'登録'!$A$9:$AL$115,3),"")</f>
      </c>
      <c r="G31" s="92">
        <f>IF(B31&gt;0,VLOOKUP($B$31,'登録'!$A$9:$AL$115,4),"")</f>
      </c>
      <c r="H31" s="93"/>
      <c r="I31" s="65"/>
      <c r="J31" s="26"/>
      <c r="K31" s="26"/>
      <c r="L31" s="10">
        <f>IF(B31&gt;0,VLOOKUP($B$31,'登録'!$A$9:$AL$115,9),"")</f>
      </c>
      <c r="M31" s="10">
        <f>IF(B31&gt;0,VLOOKUP(B31,'登録'!$A$9:$AL$115,6)&amp;"/"&amp;VLOOKUP(B31,'登録'!$A$9:$AL$115,7)&amp;"/"&amp;VLOOKUP(B31,'登録'!$A$9:$AL$115,8),"")</f>
      </c>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40</v>
      </c>
      <c r="F33" s="6"/>
      <c r="G33" s="6"/>
      <c r="H33" s="6" t="s">
        <v>41</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42</v>
      </c>
      <c r="F35" s="6"/>
      <c r="G35" s="6"/>
      <c r="H35" s="6"/>
      <c r="I35" s="6"/>
      <c r="J35" s="6"/>
      <c r="K35" s="6"/>
      <c r="L35" s="6"/>
      <c r="M35" s="6"/>
    </row>
    <row r="36" spans="1:13" ht="13.5">
      <c r="A36" t="str">
        <f>'登録'!A29&amp;" "&amp;'登録'!B29&amp;'登録'!C29</f>
        <v>21 </v>
      </c>
      <c r="D36" s="6"/>
      <c r="E36" s="6"/>
      <c r="F36" s="6"/>
      <c r="G36" s="6"/>
      <c r="H36" s="6" t="s">
        <v>43</v>
      </c>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19"/>
      <c r="G42" s="125"/>
      <c r="H42" s="126"/>
      <c r="I42" s="126"/>
      <c r="J42" s="19"/>
      <c r="K42" s="19"/>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selectLockedCells="1"/>
  <mergeCells count="29">
    <mergeCell ref="D3:E3"/>
    <mergeCell ref="F5:G5"/>
    <mergeCell ref="F7:H7"/>
    <mergeCell ref="F8:H8"/>
    <mergeCell ref="F9:G9"/>
    <mergeCell ref="F6:J6"/>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32"/>
  <sheetViews>
    <sheetView zoomScalePageLayoutView="0" workbookViewId="0" topLeftCell="A1">
      <selection activeCell="C4" sqref="C4"/>
    </sheetView>
  </sheetViews>
  <sheetFormatPr defaultColWidth="9.00390625" defaultRowHeight="13.5"/>
  <cols>
    <col min="2" max="2" width="12.25390625" style="0" customWidth="1"/>
    <col min="4" max="5" width="9.00390625" style="22" customWidth="1"/>
  </cols>
  <sheetData>
    <row r="1" spans="1:8" ht="13.5">
      <c r="A1" t="s">
        <v>2</v>
      </c>
      <c r="B1" t="s">
        <v>62</v>
      </c>
      <c r="C1" t="s">
        <v>17</v>
      </c>
      <c r="D1" s="22" t="s">
        <v>18</v>
      </c>
      <c r="E1" s="22" t="s">
        <v>19</v>
      </c>
      <c r="F1" t="s">
        <v>3</v>
      </c>
      <c r="G1" t="s">
        <v>20</v>
      </c>
      <c r="H1" t="s">
        <v>59</v>
      </c>
    </row>
    <row r="2" spans="1:8" ht="13.5">
      <c r="A2">
        <v>2012</v>
      </c>
      <c r="B2" t="s">
        <v>63</v>
      </c>
      <c r="C2" t="s">
        <v>64</v>
      </c>
      <c r="D2" s="22" t="s">
        <v>65</v>
      </c>
      <c r="E2" s="22" t="s">
        <v>65</v>
      </c>
      <c r="F2" t="s">
        <v>10</v>
      </c>
      <c r="G2">
        <v>1</v>
      </c>
      <c r="H2" t="s">
        <v>66</v>
      </c>
    </row>
    <row r="3" spans="1:7" ht="13.5">
      <c r="A3">
        <v>2013</v>
      </c>
      <c r="B3" t="s">
        <v>67</v>
      </c>
      <c r="C3" t="s">
        <v>68</v>
      </c>
      <c r="D3" s="22" t="s">
        <v>69</v>
      </c>
      <c r="E3" s="22" t="s">
        <v>69</v>
      </c>
      <c r="F3" t="s">
        <v>70</v>
      </c>
      <c r="G3">
        <v>2</v>
      </c>
    </row>
    <row r="4" spans="1:7" ht="13.5">
      <c r="A4">
        <v>2014</v>
      </c>
      <c r="B4" s="23" t="s">
        <v>71</v>
      </c>
      <c r="C4" t="s">
        <v>72</v>
      </c>
      <c r="D4" s="22" t="s">
        <v>73</v>
      </c>
      <c r="E4" s="22" t="s">
        <v>73</v>
      </c>
      <c r="G4">
        <v>3</v>
      </c>
    </row>
    <row r="5" spans="1:5" ht="13.5">
      <c r="A5">
        <v>2015</v>
      </c>
      <c r="B5" t="s">
        <v>74</v>
      </c>
      <c r="C5" t="s">
        <v>75</v>
      </c>
      <c r="D5" s="22" t="s">
        <v>76</v>
      </c>
      <c r="E5" s="22" t="s">
        <v>76</v>
      </c>
    </row>
    <row r="6" spans="1:5" ht="13.5">
      <c r="A6">
        <v>2016</v>
      </c>
      <c r="B6" s="23" t="s">
        <v>77</v>
      </c>
      <c r="C6" t="s">
        <v>78</v>
      </c>
      <c r="D6" s="22" t="s">
        <v>79</v>
      </c>
      <c r="E6" s="22" t="s">
        <v>79</v>
      </c>
    </row>
    <row r="7" spans="1:5" ht="13.5">
      <c r="A7">
        <v>2017</v>
      </c>
      <c r="C7" t="s">
        <v>80</v>
      </c>
      <c r="D7" s="22" t="s">
        <v>81</v>
      </c>
      <c r="E7" s="22" t="s">
        <v>81</v>
      </c>
    </row>
    <row r="8" spans="1:5" ht="13.5">
      <c r="A8">
        <v>2018</v>
      </c>
      <c r="C8" t="s">
        <v>82</v>
      </c>
      <c r="D8" s="22" t="s">
        <v>83</v>
      </c>
      <c r="E8" s="22" t="s">
        <v>83</v>
      </c>
    </row>
    <row r="9" spans="1:5" ht="13.5">
      <c r="A9">
        <v>2019</v>
      </c>
      <c r="C9" t="s">
        <v>84</v>
      </c>
      <c r="D9" s="22" t="s">
        <v>85</v>
      </c>
      <c r="E9" s="22" t="s">
        <v>85</v>
      </c>
    </row>
    <row r="10" spans="1:5" ht="13.5">
      <c r="A10">
        <v>2020</v>
      </c>
      <c r="C10" t="s">
        <v>86</v>
      </c>
      <c r="D10" s="22" t="s">
        <v>87</v>
      </c>
      <c r="E10" s="22" t="s">
        <v>87</v>
      </c>
    </row>
    <row r="11" spans="1:5" ht="13.5">
      <c r="A11">
        <v>2021</v>
      </c>
      <c r="C11" t="s">
        <v>88</v>
      </c>
      <c r="D11" s="22">
        <v>10</v>
      </c>
      <c r="E11" s="22">
        <v>10</v>
      </c>
    </row>
    <row r="12" spans="1:5" ht="13.5">
      <c r="A12">
        <v>2022</v>
      </c>
      <c r="C12" t="s">
        <v>89</v>
      </c>
      <c r="D12" s="22">
        <v>11</v>
      </c>
      <c r="E12" s="22">
        <v>11</v>
      </c>
    </row>
    <row r="13" spans="1:5" ht="13.5">
      <c r="A13">
        <v>2023</v>
      </c>
      <c r="C13" t="s">
        <v>90</v>
      </c>
      <c r="D13" s="22">
        <v>12</v>
      </c>
      <c r="E13" s="22">
        <v>12</v>
      </c>
    </row>
    <row r="14" spans="1:5" ht="13.5">
      <c r="A14">
        <v>2024</v>
      </c>
      <c r="C14" t="s">
        <v>91</v>
      </c>
      <c r="E14" s="22">
        <v>13</v>
      </c>
    </row>
    <row r="15" spans="1:5" ht="13.5">
      <c r="A15">
        <v>2025</v>
      </c>
      <c r="C15" t="s">
        <v>92</v>
      </c>
      <c r="E15" s="22">
        <v>14</v>
      </c>
    </row>
    <row r="16" spans="1:5" ht="13.5">
      <c r="A16">
        <v>2026</v>
      </c>
      <c r="C16" t="s">
        <v>93</v>
      </c>
      <c r="E16" s="22">
        <v>15</v>
      </c>
    </row>
    <row r="17" spans="1:5" ht="13.5">
      <c r="A17">
        <v>2027</v>
      </c>
      <c r="C17" t="s">
        <v>94</v>
      </c>
      <c r="E17" s="22">
        <v>16</v>
      </c>
    </row>
    <row r="18" spans="1:5" ht="13.5">
      <c r="A18">
        <v>2028</v>
      </c>
      <c r="C18" t="s">
        <v>95</v>
      </c>
      <c r="E18" s="22">
        <v>17</v>
      </c>
    </row>
    <row r="19" spans="1:5" ht="13.5">
      <c r="A19">
        <v>2029</v>
      </c>
      <c r="C19" t="s">
        <v>96</v>
      </c>
      <c r="E19" s="22">
        <v>18</v>
      </c>
    </row>
    <row r="20" spans="1:5" ht="13.5">
      <c r="A20">
        <v>2030</v>
      </c>
      <c r="C20" t="s">
        <v>97</v>
      </c>
      <c r="E20" s="22">
        <v>19</v>
      </c>
    </row>
    <row r="21" spans="1:5" ht="13.5">
      <c r="A21">
        <v>2031</v>
      </c>
      <c r="C21" t="s">
        <v>98</v>
      </c>
      <c r="E21" s="22">
        <v>20</v>
      </c>
    </row>
    <row r="22" spans="1:5" ht="13.5">
      <c r="A22">
        <v>2032</v>
      </c>
      <c r="C22" t="s">
        <v>99</v>
      </c>
      <c r="E22" s="22">
        <v>21</v>
      </c>
    </row>
    <row r="23" spans="1:5" ht="13.5">
      <c r="A23">
        <v>2033</v>
      </c>
      <c r="C23" t="s">
        <v>100</v>
      </c>
      <c r="E23" s="22">
        <v>22</v>
      </c>
    </row>
    <row r="24" spans="1:5" ht="13.5">
      <c r="A24">
        <v>2034</v>
      </c>
      <c r="C24" t="s">
        <v>101</v>
      </c>
      <c r="E24" s="22">
        <v>23</v>
      </c>
    </row>
    <row r="25" spans="1:5" ht="13.5">
      <c r="A25">
        <v>2035</v>
      </c>
      <c r="C25" t="s">
        <v>102</v>
      </c>
      <c r="E25" s="22">
        <v>24</v>
      </c>
    </row>
    <row r="26" spans="1:5" ht="13.5">
      <c r="A26">
        <v>2036</v>
      </c>
      <c r="C26" t="s">
        <v>103</v>
      </c>
      <c r="E26" s="22">
        <v>25</v>
      </c>
    </row>
    <row r="27" spans="1:5" ht="13.5">
      <c r="A27">
        <v>2037</v>
      </c>
      <c r="C27" t="s">
        <v>104</v>
      </c>
      <c r="E27" s="22">
        <v>26</v>
      </c>
    </row>
    <row r="28" spans="1:5" ht="13.5">
      <c r="A28">
        <v>2038</v>
      </c>
      <c r="C28" t="s">
        <v>105</v>
      </c>
      <c r="E28" s="22">
        <v>27</v>
      </c>
    </row>
    <row r="29" spans="1:5" ht="13.5">
      <c r="A29">
        <v>2039</v>
      </c>
      <c r="E29" s="22">
        <v>28</v>
      </c>
    </row>
    <row r="30" spans="1:5" ht="13.5">
      <c r="A30">
        <v>2040</v>
      </c>
      <c r="E30" s="22">
        <v>29</v>
      </c>
    </row>
    <row r="31" spans="1:5" ht="13.5">
      <c r="A31">
        <v>2041</v>
      </c>
      <c r="E31" s="22">
        <v>30</v>
      </c>
    </row>
    <row r="32" spans="1:5" ht="13.5">
      <c r="A32">
        <v>2042</v>
      </c>
      <c r="E32" s="22">
        <v>31</v>
      </c>
    </row>
  </sheetData>
  <sheetProtection/>
  <printOptions/>
  <pageMargins left="0.7868055555555555" right="0.7868055555555555" top="0.9833333333333333" bottom="0.9833333333333333" header="0.5118055555555555" footer="0.5118055555555555"/>
  <pageSetup orientation="portrait" paperSize="9"/>
</worksheet>
</file>

<file path=xl/worksheets/sheet8.xml><?xml version="1.0" encoding="utf-8"?>
<worksheet xmlns="http://schemas.openxmlformats.org/spreadsheetml/2006/main" xmlns:r="http://schemas.openxmlformats.org/officeDocument/2006/relationships">
  <dimension ref="A1:A266"/>
  <sheetViews>
    <sheetView zoomScalePageLayoutView="0" workbookViewId="0" topLeftCell="A139">
      <selection activeCell="A257" sqref="A257"/>
    </sheetView>
  </sheetViews>
  <sheetFormatPr defaultColWidth="9.00390625" defaultRowHeight="13.5"/>
  <cols>
    <col min="1" max="1" width="14.875" style="0" customWidth="1"/>
  </cols>
  <sheetData>
    <row r="1" ht="13.5">
      <c r="A1" s="37" t="s">
        <v>106</v>
      </c>
    </row>
    <row r="2" ht="13.5">
      <c r="A2" s="37" t="s">
        <v>107</v>
      </c>
    </row>
    <row r="3" ht="13.5">
      <c r="A3" s="37" t="s">
        <v>108</v>
      </c>
    </row>
    <row r="4" ht="13.5">
      <c r="A4" s="37" t="s">
        <v>109</v>
      </c>
    </row>
    <row r="5" ht="13.5">
      <c r="A5" s="37" t="s">
        <v>110</v>
      </c>
    </row>
    <row r="6" ht="13.5">
      <c r="A6" s="37" t="s">
        <v>111</v>
      </c>
    </row>
    <row r="7" ht="13.5">
      <c r="A7" s="37" t="s">
        <v>112</v>
      </c>
    </row>
    <row r="8" ht="13.5">
      <c r="A8" s="37" t="s">
        <v>113</v>
      </c>
    </row>
    <row r="9" ht="13.5">
      <c r="A9" s="37" t="s">
        <v>114</v>
      </c>
    </row>
    <row r="10" ht="13.5">
      <c r="A10" s="37" t="s">
        <v>115</v>
      </c>
    </row>
    <row r="11" ht="13.5">
      <c r="A11" s="37" t="s">
        <v>116</v>
      </c>
    </row>
    <row r="12" ht="13.5">
      <c r="A12" s="23" t="s">
        <v>362</v>
      </c>
    </row>
    <row r="13" ht="13.5">
      <c r="A13" s="37" t="s">
        <v>117</v>
      </c>
    </row>
    <row r="14" ht="13.5">
      <c r="A14" s="37" t="s">
        <v>118</v>
      </c>
    </row>
    <row r="15" ht="13.5">
      <c r="A15" s="37" t="s">
        <v>119</v>
      </c>
    </row>
    <row r="16" ht="13.5">
      <c r="A16" s="37" t="s">
        <v>120</v>
      </c>
    </row>
    <row r="17" ht="13.5">
      <c r="A17" s="37" t="s">
        <v>121</v>
      </c>
    </row>
    <row r="18" ht="13.5">
      <c r="A18" s="37" t="s">
        <v>9</v>
      </c>
    </row>
    <row r="19" ht="13.5">
      <c r="A19" s="37" t="s">
        <v>122</v>
      </c>
    </row>
    <row r="20" ht="13.5">
      <c r="A20" s="37" t="s">
        <v>123</v>
      </c>
    </row>
    <row r="21" ht="13.5">
      <c r="A21" s="37" t="s">
        <v>124</v>
      </c>
    </row>
    <row r="22" ht="13.5">
      <c r="A22" s="37" t="s">
        <v>125</v>
      </c>
    </row>
    <row r="23" ht="13.5">
      <c r="A23" s="37" t="s">
        <v>126</v>
      </c>
    </row>
    <row r="24" ht="13.5">
      <c r="A24" s="37" t="s">
        <v>127</v>
      </c>
    </row>
    <row r="25" ht="13.5">
      <c r="A25" s="37" t="s">
        <v>128</v>
      </c>
    </row>
    <row r="26" ht="13.5">
      <c r="A26" s="23" t="s">
        <v>361</v>
      </c>
    </row>
    <row r="27" ht="13.5">
      <c r="A27" s="37" t="s">
        <v>129</v>
      </c>
    </row>
    <row r="28" ht="13.5">
      <c r="A28" s="37" t="s">
        <v>130</v>
      </c>
    </row>
    <row r="29" ht="13.5">
      <c r="A29" s="37" t="s">
        <v>131</v>
      </c>
    </row>
    <row r="30" ht="13.5">
      <c r="A30" s="37" t="s">
        <v>132</v>
      </c>
    </row>
    <row r="31" ht="13.5">
      <c r="A31" s="37" t="s">
        <v>133</v>
      </c>
    </row>
    <row r="32" ht="13.5">
      <c r="A32" s="37" t="s">
        <v>134</v>
      </c>
    </row>
    <row r="33" ht="13.5">
      <c r="A33" s="37" t="s">
        <v>135</v>
      </c>
    </row>
    <row r="34" ht="13.5">
      <c r="A34" s="37" t="s">
        <v>136</v>
      </c>
    </row>
    <row r="35" ht="13.5">
      <c r="A35" s="37" t="s">
        <v>137</v>
      </c>
    </row>
    <row r="36" ht="13.5">
      <c r="A36" s="37" t="s">
        <v>138</v>
      </c>
    </row>
    <row r="37" ht="13.5">
      <c r="A37" s="37" t="s">
        <v>139</v>
      </c>
    </row>
    <row r="38" ht="13.5">
      <c r="A38" s="37" t="s">
        <v>140</v>
      </c>
    </row>
    <row r="39" ht="13.5">
      <c r="A39" s="37" t="s">
        <v>141</v>
      </c>
    </row>
    <row r="40" ht="13.5">
      <c r="A40" s="37" t="s">
        <v>142</v>
      </c>
    </row>
    <row r="41" ht="13.5">
      <c r="A41" s="37" t="s">
        <v>143</v>
      </c>
    </row>
    <row r="42" ht="13.5">
      <c r="A42" s="37" t="s">
        <v>144</v>
      </c>
    </row>
    <row r="43" ht="13.5">
      <c r="A43" s="37" t="s">
        <v>145</v>
      </c>
    </row>
    <row r="44" ht="13.5">
      <c r="A44" s="37" t="s">
        <v>146</v>
      </c>
    </row>
    <row r="45" ht="13.5">
      <c r="A45" s="37" t="s">
        <v>147</v>
      </c>
    </row>
    <row r="46" ht="13.5">
      <c r="A46" s="37" t="s">
        <v>148</v>
      </c>
    </row>
    <row r="47" ht="13.5">
      <c r="A47" s="37" t="s">
        <v>149</v>
      </c>
    </row>
    <row r="48" ht="13.5">
      <c r="A48" s="37" t="s">
        <v>150</v>
      </c>
    </row>
    <row r="49" ht="13.5">
      <c r="A49" s="37" t="s">
        <v>151</v>
      </c>
    </row>
    <row r="50" ht="13.5">
      <c r="A50" s="37" t="s">
        <v>152</v>
      </c>
    </row>
    <row r="51" ht="13.5">
      <c r="A51" s="37" t="s">
        <v>153</v>
      </c>
    </row>
    <row r="52" ht="13.5">
      <c r="A52" s="37" t="s">
        <v>154</v>
      </c>
    </row>
    <row r="53" ht="13.5">
      <c r="A53" s="23" t="s">
        <v>368</v>
      </c>
    </row>
    <row r="54" ht="13.5">
      <c r="A54" s="37" t="s">
        <v>155</v>
      </c>
    </row>
    <row r="55" ht="13.5">
      <c r="A55" s="37" t="s">
        <v>156</v>
      </c>
    </row>
    <row r="56" ht="13.5">
      <c r="A56" s="37" t="s">
        <v>157</v>
      </c>
    </row>
    <row r="57" ht="13.5">
      <c r="A57" s="37" t="s">
        <v>158</v>
      </c>
    </row>
    <row r="58" ht="13.5">
      <c r="A58" s="37" t="s">
        <v>159</v>
      </c>
    </row>
    <row r="59" ht="13.5">
      <c r="A59" s="37" t="s">
        <v>160</v>
      </c>
    </row>
    <row r="60" ht="13.5">
      <c r="A60" s="23" t="s">
        <v>369</v>
      </c>
    </row>
    <row r="61" ht="13.5">
      <c r="A61" s="37" t="s">
        <v>161</v>
      </c>
    </row>
    <row r="62" ht="13.5">
      <c r="A62" s="37" t="s">
        <v>162</v>
      </c>
    </row>
    <row r="63" ht="13.5">
      <c r="A63" s="37" t="s">
        <v>163</v>
      </c>
    </row>
    <row r="64" ht="13.5">
      <c r="A64" s="37" t="s">
        <v>164</v>
      </c>
    </row>
    <row r="65" ht="13.5">
      <c r="A65" s="37" t="s">
        <v>165</v>
      </c>
    </row>
    <row r="66" ht="13.5">
      <c r="A66" s="37" t="s">
        <v>166</v>
      </c>
    </row>
    <row r="67" ht="13.5">
      <c r="A67" s="37" t="s">
        <v>167</v>
      </c>
    </row>
    <row r="68" ht="13.5">
      <c r="A68" s="37" t="s">
        <v>168</v>
      </c>
    </row>
    <row r="69" ht="13.5">
      <c r="A69" t="s">
        <v>169</v>
      </c>
    </row>
    <row r="70" ht="13.5">
      <c r="A70" t="s">
        <v>170</v>
      </c>
    </row>
    <row r="71" ht="13.5">
      <c r="A71" t="s">
        <v>171</v>
      </c>
    </row>
    <row r="72" ht="13.5">
      <c r="A72" t="s">
        <v>172</v>
      </c>
    </row>
    <row r="73" ht="13.5">
      <c r="A73" t="s">
        <v>173</v>
      </c>
    </row>
    <row r="74" ht="13.5">
      <c r="A74" t="s">
        <v>174</v>
      </c>
    </row>
    <row r="75" ht="13.5">
      <c r="A75" t="s">
        <v>175</v>
      </c>
    </row>
    <row r="76" ht="13.5">
      <c r="A76" t="s">
        <v>176</v>
      </c>
    </row>
    <row r="77" ht="13.5">
      <c r="A77" t="s">
        <v>177</v>
      </c>
    </row>
    <row r="78" ht="13.5">
      <c r="A78" t="s">
        <v>178</v>
      </c>
    </row>
    <row r="79" ht="13.5">
      <c r="A79" t="s">
        <v>179</v>
      </c>
    </row>
    <row r="80" ht="13.5">
      <c r="A80" t="s">
        <v>180</v>
      </c>
    </row>
    <row r="81" ht="13.5">
      <c r="A81" t="s">
        <v>181</v>
      </c>
    </row>
    <row r="82" ht="13.5">
      <c r="A82" t="s">
        <v>182</v>
      </c>
    </row>
    <row r="83" ht="13.5">
      <c r="A83" t="s">
        <v>183</v>
      </c>
    </row>
    <row r="84" ht="13.5">
      <c r="A84" t="s">
        <v>184</v>
      </c>
    </row>
    <row r="85" ht="13.5">
      <c r="A85" t="s">
        <v>185</v>
      </c>
    </row>
    <row r="86" ht="13.5">
      <c r="A86" t="s">
        <v>186</v>
      </c>
    </row>
    <row r="87" ht="13.5">
      <c r="A87" t="s">
        <v>187</v>
      </c>
    </row>
    <row r="88" ht="13.5">
      <c r="A88" t="s">
        <v>188</v>
      </c>
    </row>
    <row r="89" ht="13.5">
      <c r="A89" t="s">
        <v>189</v>
      </c>
    </row>
    <row r="90" ht="13.5">
      <c r="A90" t="s">
        <v>190</v>
      </c>
    </row>
    <row r="91" ht="13.5">
      <c r="A91" t="s">
        <v>191</v>
      </c>
    </row>
    <row r="92" ht="13.5">
      <c r="A92" t="s">
        <v>192</v>
      </c>
    </row>
    <row r="93" ht="13.5">
      <c r="A93" t="s">
        <v>193</v>
      </c>
    </row>
    <row r="94" ht="13.5">
      <c r="A94" t="s">
        <v>194</v>
      </c>
    </row>
    <row r="95" ht="13.5">
      <c r="A95" t="s">
        <v>195</v>
      </c>
    </row>
    <row r="96" ht="13.5">
      <c r="A96" t="s">
        <v>196</v>
      </c>
    </row>
    <row r="97" ht="13.5">
      <c r="A97" t="s">
        <v>197</v>
      </c>
    </row>
    <row r="98" ht="13.5">
      <c r="A98" t="s">
        <v>198</v>
      </c>
    </row>
    <row r="99" ht="13.5">
      <c r="A99" t="s">
        <v>199</v>
      </c>
    </row>
    <row r="100" ht="13.5">
      <c r="A100" t="s">
        <v>200</v>
      </c>
    </row>
    <row r="101" ht="13.5">
      <c r="A101" t="s">
        <v>201</v>
      </c>
    </row>
    <row r="102" ht="13.5">
      <c r="A102" t="s">
        <v>202</v>
      </c>
    </row>
    <row r="103" ht="13.5">
      <c r="A103" t="s">
        <v>203</v>
      </c>
    </row>
    <row r="104" ht="13.5">
      <c r="A104" t="s">
        <v>204</v>
      </c>
    </row>
    <row r="105" ht="13.5">
      <c r="A105" t="s">
        <v>205</v>
      </c>
    </row>
    <row r="106" ht="13.5">
      <c r="A106" t="s">
        <v>206</v>
      </c>
    </row>
    <row r="107" ht="13.5">
      <c r="A107" t="s">
        <v>207</v>
      </c>
    </row>
    <row r="108" ht="13.5">
      <c r="A108" t="s">
        <v>208</v>
      </c>
    </row>
    <row r="109" ht="13.5">
      <c r="A109" t="s">
        <v>209</v>
      </c>
    </row>
    <row r="110" ht="13.5">
      <c r="A110" t="s">
        <v>210</v>
      </c>
    </row>
    <row r="111" ht="13.5">
      <c r="A111" t="s">
        <v>211</v>
      </c>
    </row>
    <row r="112" ht="13.5">
      <c r="A112" t="s">
        <v>212</v>
      </c>
    </row>
    <row r="113" ht="13.5">
      <c r="A113" t="s">
        <v>213</v>
      </c>
    </row>
    <row r="114" ht="13.5">
      <c r="A114" t="s">
        <v>214</v>
      </c>
    </row>
    <row r="115" ht="13.5">
      <c r="A115" t="s">
        <v>215</v>
      </c>
    </row>
    <row r="116" ht="13.5">
      <c r="A116" t="s">
        <v>216</v>
      </c>
    </row>
    <row r="117" ht="13.5">
      <c r="A117" t="s">
        <v>217</v>
      </c>
    </row>
    <row r="118" ht="13.5">
      <c r="A118" t="s">
        <v>218</v>
      </c>
    </row>
    <row r="119" ht="13.5">
      <c r="A119" t="s">
        <v>370</v>
      </c>
    </row>
    <row r="120" ht="13.5">
      <c r="A120" t="s">
        <v>219</v>
      </c>
    </row>
    <row r="121" ht="13.5">
      <c r="A121" t="s">
        <v>220</v>
      </c>
    </row>
    <row r="122" ht="13.5">
      <c r="A122" t="s">
        <v>221</v>
      </c>
    </row>
    <row r="123" ht="13.5">
      <c r="A123" t="s">
        <v>222</v>
      </c>
    </row>
    <row r="124" ht="13.5">
      <c r="A124" t="s">
        <v>223</v>
      </c>
    </row>
    <row r="125" ht="13.5">
      <c r="A125" t="s">
        <v>224</v>
      </c>
    </row>
    <row r="126" ht="13.5">
      <c r="A126" t="s">
        <v>371</v>
      </c>
    </row>
    <row r="127" ht="13.5">
      <c r="A127" t="s">
        <v>225</v>
      </c>
    </row>
    <row r="128" ht="13.5">
      <c r="A128" t="s">
        <v>226</v>
      </c>
    </row>
    <row r="129" ht="13.5">
      <c r="A129" t="s">
        <v>227</v>
      </c>
    </row>
    <row r="130" ht="13.5">
      <c r="A130" t="s">
        <v>228</v>
      </c>
    </row>
    <row r="131" ht="13.5">
      <c r="A131" t="s">
        <v>229</v>
      </c>
    </row>
    <row r="132" ht="13.5">
      <c r="A132" t="s">
        <v>230</v>
      </c>
    </row>
    <row r="133" ht="13.5">
      <c r="A133" t="s">
        <v>231</v>
      </c>
    </row>
    <row r="134" ht="13.5">
      <c r="A134" t="s">
        <v>232</v>
      </c>
    </row>
    <row r="135" ht="13.5">
      <c r="A135" t="s">
        <v>233</v>
      </c>
    </row>
    <row r="136" ht="13.5">
      <c r="A136" t="s">
        <v>234</v>
      </c>
    </row>
    <row r="137" ht="13.5">
      <c r="A137" t="s">
        <v>235</v>
      </c>
    </row>
    <row r="138" ht="13.5">
      <c r="A138" t="s">
        <v>236</v>
      </c>
    </row>
    <row r="139" ht="13.5">
      <c r="A139" t="s">
        <v>237</v>
      </c>
    </row>
    <row r="140" ht="13.5">
      <c r="A140" t="s">
        <v>238</v>
      </c>
    </row>
    <row r="141" ht="13.5">
      <c r="A141" t="s">
        <v>239</v>
      </c>
    </row>
    <row r="142" ht="13.5">
      <c r="A142" t="s">
        <v>240</v>
      </c>
    </row>
    <row r="143" ht="13.5">
      <c r="A143" t="s">
        <v>241</v>
      </c>
    </row>
    <row r="144" ht="13.5">
      <c r="A144" t="s">
        <v>242</v>
      </c>
    </row>
    <row r="145" ht="13.5">
      <c r="A145" t="s">
        <v>243</v>
      </c>
    </row>
    <row r="146" ht="13.5">
      <c r="A146" t="s">
        <v>244</v>
      </c>
    </row>
    <row r="147" ht="13.5">
      <c r="A147" t="s">
        <v>245</v>
      </c>
    </row>
    <row r="148" ht="13.5">
      <c r="A148" t="s">
        <v>246</v>
      </c>
    </row>
    <row r="149" ht="13.5">
      <c r="A149" t="s">
        <v>247</v>
      </c>
    </row>
    <row r="150" ht="13.5">
      <c r="A150" t="s">
        <v>248</v>
      </c>
    </row>
    <row r="151" ht="13.5">
      <c r="A151" t="s">
        <v>249</v>
      </c>
    </row>
    <row r="152" ht="13.5">
      <c r="A152" t="s">
        <v>250</v>
      </c>
    </row>
    <row r="153" ht="13.5">
      <c r="A153" t="s">
        <v>251</v>
      </c>
    </row>
    <row r="154" ht="13.5">
      <c r="A154" t="s">
        <v>252</v>
      </c>
    </row>
    <row r="155" ht="13.5">
      <c r="A155" t="s">
        <v>253</v>
      </c>
    </row>
    <row r="156" ht="13.5">
      <c r="A156" t="s">
        <v>254</v>
      </c>
    </row>
    <row r="157" ht="13.5">
      <c r="A157" t="s">
        <v>255</v>
      </c>
    </row>
    <row r="158" ht="13.5">
      <c r="A158" t="s">
        <v>256</v>
      </c>
    </row>
    <row r="159" ht="13.5">
      <c r="A159" t="s">
        <v>257</v>
      </c>
    </row>
    <row r="160" ht="13.5">
      <c r="A160" t="s">
        <v>258</v>
      </c>
    </row>
    <row r="161" ht="13.5">
      <c r="A161" t="s">
        <v>259</v>
      </c>
    </row>
    <row r="162" ht="13.5">
      <c r="A162" t="s">
        <v>260</v>
      </c>
    </row>
    <row r="163" ht="13.5">
      <c r="A163" t="s">
        <v>261</v>
      </c>
    </row>
    <row r="164" ht="13.5">
      <c r="A164" t="s">
        <v>262</v>
      </c>
    </row>
    <row r="165" ht="13.5">
      <c r="A165" t="s">
        <v>263</v>
      </c>
    </row>
    <row r="166" ht="13.5">
      <c r="A166" t="s">
        <v>264</v>
      </c>
    </row>
    <row r="167" ht="13.5">
      <c r="A167" t="s">
        <v>265</v>
      </c>
    </row>
    <row r="168" ht="13.5">
      <c r="A168" t="s">
        <v>266</v>
      </c>
    </row>
    <row r="169" ht="13.5">
      <c r="A169" t="s">
        <v>267</v>
      </c>
    </row>
    <row r="170" ht="13.5">
      <c r="A170" t="s">
        <v>268</v>
      </c>
    </row>
    <row r="171" ht="13.5">
      <c r="A171" t="s">
        <v>269</v>
      </c>
    </row>
    <row r="172" ht="13.5">
      <c r="A172" t="s">
        <v>270</v>
      </c>
    </row>
    <row r="173" ht="13.5">
      <c r="A173" t="s">
        <v>271</v>
      </c>
    </row>
    <row r="174" ht="13.5">
      <c r="A174" t="s">
        <v>272</v>
      </c>
    </row>
    <row r="175" ht="13.5">
      <c r="A175" t="s">
        <v>273</v>
      </c>
    </row>
    <row r="176" ht="13.5">
      <c r="A176" t="s">
        <v>274</v>
      </c>
    </row>
    <row r="177" ht="13.5">
      <c r="A177" t="s">
        <v>275</v>
      </c>
    </row>
    <row r="178" ht="13.5">
      <c r="A178" t="s">
        <v>276</v>
      </c>
    </row>
    <row r="179" ht="13.5">
      <c r="A179" t="s">
        <v>277</v>
      </c>
    </row>
    <row r="180" ht="13.5">
      <c r="A180" t="s">
        <v>278</v>
      </c>
    </row>
    <row r="181" ht="13.5">
      <c r="A181" t="s">
        <v>279</v>
      </c>
    </row>
    <row r="182" ht="13.5">
      <c r="A182" t="s">
        <v>280</v>
      </c>
    </row>
    <row r="183" ht="13.5">
      <c r="A183" t="s">
        <v>281</v>
      </c>
    </row>
    <row r="184" ht="13.5">
      <c r="A184" t="s">
        <v>372</v>
      </c>
    </row>
    <row r="185" ht="13.5">
      <c r="A185" t="s">
        <v>282</v>
      </c>
    </row>
    <row r="186" ht="13.5">
      <c r="A186" t="s">
        <v>283</v>
      </c>
    </row>
    <row r="187" ht="13.5">
      <c r="A187" t="s">
        <v>284</v>
      </c>
    </row>
    <row r="188" ht="13.5">
      <c r="A188" t="s">
        <v>285</v>
      </c>
    </row>
    <row r="189" ht="13.5">
      <c r="A189" t="s">
        <v>286</v>
      </c>
    </row>
    <row r="190" ht="13.5">
      <c r="A190" t="s">
        <v>287</v>
      </c>
    </row>
    <row r="191" ht="13.5">
      <c r="A191" t="s">
        <v>373</v>
      </c>
    </row>
    <row r="192" ht="13.5">
      <c r="A192" t="s">
        <v>288</v>
      </c>
    </row>
    <row r="193" ht="13.5">
      <c r="A193" t="s">
        <v>289</v>
      </c>
    </row>
    <row r="194" ht="13.5">
      <c r="A194" t="s">
        <v>290</v>
      </c>
    </row>
    <row r="195" ht="13.5">
      <c r="A195" t="s">
        <v>291</v>
      </c>
    </row>
    <row r="196" ht="13.5">
      <c r="A196" t="s">
        <v>292</v>
      </c>
    </row>
    <row r="197" ht="13.5">
      <c r="A197" t="s">
        <v>293</v>
      </c>
    </row>
    <row r="198" ht="13.5">
      <c r="A198" t="s">
        <v>294</v>
      </c>
    </row>
    <row r="199" ht="13.5">
      <c r="A199" t="s">
        <v>295</v>
      </c>
    </row>
    <row r="200" ht="13.5">
      <c r="A200" t="s">
        <v>296</v>
      </c>
    </row>
    <row r="201" ht="13.5">
      <c r="A201" t="s">
        <v>297</v>
      </c>
    </row>
    <row r="202" ht="13.5">
      <c r="A202" t="s">
        <v>298</v>
      </c>
    </row>
    <row r="203" ht="13.5">
      <c r="A203" t="s">
        <v>299</v>
      </c>
    </row>
    <row r="204" ht="13.5">
      <c r="A204" t="s">
        <v>300</v>
      </c>
    </row>
    <row r="205" ht="13.5">
      <c r="A205" t="s">
        <v>301</v>
      </c>
    </row>
    <row r="206" ht="13.5">
      <c r="A206" t="s">
        <v>302</v>
      </c>
    </row>
    <row r="207" ht="13.5">
      <c r="A207" t="s">
        <v>303</v>
      </c>
    </row>
    <row r="208" ht="13.5">
      <c r="A208" t="s">
        <v>304</v>
      </c>
    </row>
    <row r="209" ht="13.5">
      <c r="A209" t="s">
        <v>305</v>
      </c>
    </row>
    <row r="210" ht="13.5">
      <c r="A210" t="s">
        <v>306</v>
      </c>
    </row>
    <row r="211" ht="13.5">
      <c r="A211" t="s">
        <v>307</v>
      </c>
    </row>
    <row r="212" ht="13.5">
      <c r="A212" t="s">
        <v>308</v>
      </c>
    </row>
    <row r="213" ht="13.5">
      <c r="A213" t="s">
        <v>309</v>
      </c>
    </row>
    <row r="214" ht="13.5">
      <c r="A214" t="s">
        <v>310</v>
      </c>
    </row>
    <row r="215" ht="13.5">
      <c r="A215" t="s">
        <v>311</v>
      </c>
    </row>
    <row r="216" ht="13.5">
      <c r="A216" t="s">
        <v>312</v>
      </c>
    </row>
    <row r="217" ht="13.5">
      <c r="A217" t="s">
        <v>313</v>
      </c>
    </row>
    <row r="218" ht="13.5">
      <c r="A218" t="s">
        <v>314</v>
      </c>
    </row>
    <row r="219" ht="13.5">
      <c r="A219" t="s">
        <v>315</v>
      </c>
    </row>
    <row r="220" ht="13.5">
      <c r="A220" t="s">
        <v>316</v>
      </c>
    </row>
    <row r="221" ht="13.5">
      <c r="A221" t="s">
        <v>317</v>
      </c>
    </row>
    <row r="222" ht="13.5">
      <c r="A222" t="s">
        <v>318</v>
      </c>
    </row>
    <row r="223" ht="13.5">
      <c r="A223" t="s">
        <v>319</v>
      </c>
    </row>
    <row r="224" ht="13.5">
      <c r="A224" t="s">
        <v>320</v>
      </c>
    </row>
    <row r="225" ht="13.5">
      <c r="A225" t="s">
        <v>321</v>
      </c>
    </row>
    <row r="226" ht="13.5">
      <c r="A226" t="s">
        <v>322</v>
      </c>
    </row>
    <row r="227" ht="13.5">
      <c r="A227" t="s">
        <v>323</v>
      </c>
    </row>
    <row r="228" ht="13.5">
      <c r="A228" t="s">
        <v>324</v>
      </c>
    </row>
    <row r="229" ht="13.5">
      <c r="A229" t="s">
        <v>325</v>
      </c>
    </row>
    <row r="230" ht="13.5">
      <c r="A230" t="s">
        <v>326</v>
      </c>
    </row>
    <row r="231" ht="13.5">
      <c r="A231" t="s">
        <v>327</v>
      </c>
    </row>
    <row r="232" ht="13.5">
      <c r="A232" t="s">
        <v>328</v>
      </c>
    </row>
    <row r="233" ht="13.5">
      <c r="A233" t="s">
        <v>329</v>
      </c>
    </row>
    <row r="234" ht="13.5">
      <c r="A234" t="s">
        <v>330</v>
      </c>
    </row>
    <row r="235" ht="13.5">
      <c r="A235" t="s">
        <v>331</v>
      </c>
    </row>
    <row r="236" ht="13.5">
      <c r="A236" t="s">
        <v>332</v>
      </c>
    </row>
    <row r="237" ht="13.5">
      <c r="A237" t="s">
        <v>333</v>
      </c>
    </row>
    <row r="238" ht="13.5">
      <c r="A238" t="s">
        <v>334</v>
      </c>
    </row>
    <row r="239" ht="13.5">
      <c r="A239" t="s">
        <v>335</v>
      </c>
    </row>
    <row r="240" ht="13.5">
      <c r="A240" t="s">
        <v>336</v>
      </c>
    </row>
    <row r="241" ht="13.5">
      <c r="A241" t="s">
        <v>337</v>
      </c>
    </row>
    <row r="242" ht="13.5">
      <c r="A242" t="s">
        <v>338</v>
      </c>
    </row>
    <row r="243" ht="13.5">
      <c r="A243" t="s">
        <v>339</v>
      </c>
    </row>
    <row r="244" ht="13.5">
      <c r="A244" t="s">
        <v>340</v>
      </c>
    </row>
    <row r="245" ht="13.5">
      <c r="A245" t="s">
        <v>341</v>
      </c>
    </row>
    <row r="246" ht="13.5">
      <c r="A246" t="s">
        <v>342</v>
      </c>
    </row>
    <row r="247" ht="13.5">
      <c r="A247" t="s">
        <v>343</v>
      </c>
    </row>
    <row r="248" ht="13.5">
      <c r="A248" t="s">
        <v>344</v>
      </c>
    </row>
    <row r="249" ht="13.5">
      <c r="A249" t="s">
        <v>374</v>
      </c>
    </row>
    <row r="250" ht="13.5">
      <c r="A250" t="s">
        <v>345</v>
      </c>
    </row>
    <row r="251" ht="13.5">
      <c r="A251" t="s">
        <v>346</v>
      </c>
    </row>
    <row r="252" ht="13.5">
      <c r="A252" t="s">
        <v>347</v>
      </c>
    </row>
    <row r="253" ht="13.5">
      <c r="A253" t="s">
        <v>348</v>
      </c>
    </row>
    <row r="254" ht="13.5">
      <c r="A254" t="s">
        <v>349</v>
      </c>
    </row>
    <row r="255" ht="13.5">
      <c r="A255" t="s">
        <v>350</v>
      </c>
    </row>
    <row r="256" ht="13.5">
      <c r="A256" t="s">
        <v>375</v>
      </c>
    </row>
    <row r="257" ht="13.5">
      <c r="A257" t="s">
        <v>351</v>
      </c>
    </row>
    <row r="258" ht="13.5">
      <c r="A258" t="s">
        <v>352</v>
      </c>
    </row>
    <row r="259" ht="13.5">
      <c r="A259" t="s">
        <v>353</v>
      </c>
    </row>
    <row r="260" ht="13.5">
      <c r="A260" t="s">
        <v>354</v>
      </c>
    </row>
    <row r="261" ht="13.5">
      <c r="A261" t="s">
        <v>355</v>
      </c>
    </row>
    <row r="262" ht="13.5">
      <c r="A262" t="s">
        <v>356</v>
      </c>
    </row>
    <row r="263" ht="13.5">
      <c r="A263" t="s">
        <v>357</v>
      </c>
    </row>
    <row r="264" ht="13.5">
      <c r="A264" t="s">
        <v>358</v>
      </c>
    </row>
    <row r="265" ht="13.5">
      <c r="A265" t="s">
        <v>359</v>
      </c>
    </row>
    <row r="266" ht="13.5">
      <c r="A266" t="s">
        <v>360</v>
      </c>
    </row>
  </sheetData>
  <sheetProtection/>
  <printOptions/>
  <pageMargins left="0.7868055555555555" right="0.7868055555555555" top="0.9833333333333333" bottom="0.9833333333333333"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宇都和夫</dc:creator>
  <cp:keywords/>
  <dc:description/>
  <cp:lastModifiedBy>鹿児島県教育庁</cp:lastModifiedBy>
  <cp:lastPrinted>2023-04-17T22:45:09Z</cp:lastPrinted>
  <dcterms:created xsi:type="dcterms:W3CDTF">2009-11-04T05:49:54Z</dcterms:created>
  <dcterms:modified xsi:type="dcterms:W3CDTF">2023-04-17T22:59:14Z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